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ula\Desktop\2021-22\Eco-Escolas-21-22\Eco-Ementas20-21\"/>
    </mc:Choice>
  </mc:AlternateContent>
  <xr:revisionPtr revIDLastSave="0" documentId="8_{BE1E4585-9D83-4E23-B3DB-7B1510913139}" xr6:coauthVersionLast="47" xr6:coauthVersionMax="47" xr10:uidLastSave="{00000000-0000-0000-0000-000000000000}"/>
  <bookViews>
    <workbookView xWindow="-110" yWindow="-110" windowWidth="19420" windowHeight="10540" activeTab="4" xr2:uid="{00000000-000D-0000-FFFF-FFFF00000000}"/>
  </bookViews>
  <sheets>
    <sheet name="Entrada" sheetId="2" r:id="rId1"/>
    <sheet name="Prato principal" sheetId="4" r:id="rId2"/>
    <sheet name="Sobremesa" sheetId="5" r:id="rId3"/>
    <sheet name="Bebida" sheetId="6" r:id="rId4"/>
    <sheet name="Custos produção" sheetId="8" r:id="rId5"/>
  </sheets>
  <definedNames>
    <definedName name="_xlnm.Print_Area" localSheetId="0">Entrada!$A$2:$N$46</definedName>
    <definedName name="_xlnm.Print_Area" localSheetId="2">Sobremesa!$A$2:$N$41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3" i="8" l="1"/>
  <c r="B12" i="8"/>
  <c r="M22" i="6"/>
  <c r="M23" i="6" s="1"/>
  <c r="D22" i="6"/>
  <c r="F23" i="6" s="1"/>
  <c r="H22" i="6" s="1"/>
  <c r="L20" i="6"/>
  <c r="M20" i="6" s="1"/>
  <c r="J20" i="6"/>
  <c r="I20" i="6"/>
  <c r="J19" i="6"/>
  <c r="I19" i="6"/>
  <c r="L19" i="6" s="1"/>
  <c r="L18" i="6"/>
  <c r="J18" i="6"/>
  <c r="I18" i="6"/>
  <c r="L17" i="6"/>
  <c r="J17" i="6"/>
  <c r="I17" i="6"/>
  <c r="J16" i="6"/>
  <c r="I16" i="6"/>
  <c r="L16" i="6" s="1"/>
  <c r="J15" i="6"/>
  <c r="I15" i="6"/>
  <c r="L15" i="6" s="1"/>
  <c r="L14" i="6"/>
  <c r="J14" i="6"/>
  <c r="I14" i="6"/>
  <c r="L13" i="6"/>
  <c r="J13" i="6"/>
  <c r="I13" i="6"/>
  <c r="J12" i="6"/>
  <c r="I12" i="6"/>
  <c r="L12" i="6" s="1"/>
  <c r="J11" i="6"/>
  <c r="I11" i="6"/>
  <c r="L11" i="6" s="1"/>
  <c r="I11" i="4"/>
  <c r="L11" i="4" s="1"/>
  <c r="M22" i="5"/>
  <c r="M23" i="5" s="1"/>
  <c r="D22" i="5"/>
  <c r="F23" i="5" s="1"/>
  <c r="H22" i="5" s="1"/>
  <c r="L20" i="5"/>
  <c r="M20" i="5" s="1"/>
  <c r="J20" i="5"/>
  <c r="I20" i="5"/>
  <c r="I19" i="5"/>
  <c r="L19" i="5" s="1"/>
  <c r="I18" i="5"/>
  <c r="L18" i="5" s="1"/>
  <c r="I17" i="5"/>
  <c r="L17" i="5" s="1"/>
  <c r="I16" i="5"/>
  <c r="L16" i="5" s="1"/>
  <c r="I15" i="5"/>
  <c r="L15" i="5" s="1"/>
  <c r="I14" i="5"/>
  <c r="L14" i="5" s="1"/>
  <c r="I13" i="5"/>
  <c r="L13" i="5" s="1"/>
  <c r="I12" i="5"/>
  <c r="L12" i="5" s="1"/>
  <c r="I11" i="5"/>
  <c r="L11" i="5" s="1"/>
  <c r="M29" i="4"/>
  <c r="M30" i="4" s="1"/>
  <c r="D29" i="4"/>
  <c r="F30" i="4" s="1"/>
  <c r="H29" i="4" s="1"/>
  <c r="I27" i="4"/>
  <c r="L26" i="4"/>
  <c r="M26" i="4" s="1"/>
  <c r="I26" i="4"/>
  <c r="L24" i="4"/>
  <c r="M24" i="4" s="1"/>
  <c r="J24" i="4"/>
  <c r="I24" i="4"/>
  <c r="L23" i="4"/>
  <c r="M23" i="4" s="1"/>
  <c r="J23" i="4"/>
  <c r="I23" i="4"/>
  <c r="I21" i="4"/>
  <c r="L21" i="4" s="1"/>
  <c r="L20" i="4"/>
  <c r="I20" i="4"/>
  <c r="I19" i="4"/>
  <c r="L19" i="4" s="1"/>
  <c r="I18" i="4"/>
  <c r="L18" i="4" s="1"/>
  <c r="L17" i="4"/>
  <c r="I17" i="4"/>
  <c r="I16" i="4"/>
  <c r="L16" i="4" s="1"/>
  <c r="I15" i="4"/>
  <c r="L15" i="4" s="1"/>
  <c r="I14" i="4"/>
  <c r="L14" i="4" s="1"/>
  <c r="I13" i="4"/>
  <c r="L13" i="4" s="1"/>
  <c r="L12" i="4"/>
  <c r="I12" i="4"/>
  <c r="D27" i="2"/>
  <c r="F28" i="2" s="1"/>
  <c r="H27" i="2" s="1"/>
  <c r="I25" i="2"/>
  <c r="L24" i="2"/>
  <c r="M24" i="2" s="1"/>
  <c r="I24" i="2"/>
  <c r="L23" i="2"/>
  <c r="M23" i="2" s="1"/>
  <c r="J23" i="2"/>
  <c r="I23" i="2"/>
  <c r="L22" i="2"/>
  <c r="M22" i="2" s="1"/>
  <c r="J22" i="2"/>
  <c r="I22" i="2"/>
  <c r="L21" i="2"/>
  <c r="M21" i="2" s="1"/>
  <c r="J21" i="2"/>
  <c r="I21" i="2"/>
  <c r="L20" i="2"/>
  <c r="M20" i="2" s="1"/>
  <c r="J20" i="2"/>
  <c r="I20" i="2"/>
  <c r="I19" i="2"/>
  <c r="L19" i="2" s="1"/>
  <c r="I18" i="2"/>
  <c r="L18" i="2" s="1"/>
  <c r="I17" i="2"/>
  <c r="L17" i="2" s="1"/>
  <c r="I16" i="2"/>
  <c r="L16" i="2" s="1"/>
  <c r="I15" i="2"/>
  <c r="L15" i="2" s="1"/>
  <c r="I14" i="2"/>
  <c r="L14" i="2" s="1"/>
  <c r="I13" i="2"/>
  <c r="L13" i="2" s="1"/>
  <c r="I12" i="2"/>
  <c r="L12" i="2" s="1"/>
  <c r="I11" i="2"/>
  <c r="L11" i="2" s="1"/>
  <c r="M16" i="6" l="1"/>
  <c r="L21" i="6"/>
  <c r="D23" i="6" s="1"/>
  <c r="J19" i="5"/>
  <c r="J17" i="5"/>
  <c r="J18" i="5"/>
  <c r="J15" i="5"/>
  <c r="J16" i="5"/>
  <c r="J13" i="5"/>
  <c r="J14" i="5"/>
  <c r="J11" i="5"/>
  <c r="J12" i="5"/>
  <c r="L28" i="4"/>
  <c r="D30" i="4" s="1"/>
  <c r="M12" i="4"/>
  <c r="J21" i="4"/>
  <c r="J17" i="4"/>
  <c r="J20" i="4"/>
  <c r="J19" i="4"/>
  <c r="J18" i="4"/>
  <c r="J16" i="4"/>
  <c r="J14" i="4"/>
  <c r="J11" i="4"/>
  <c r="J15" i="4"/>
  <c r="J13" i="4"/>
  <c r="J12" i="4"/>
  <c r="L21" i="5"/>
  <c r="D23" i="5" s="1"/>
  <c r="M19" i="4"/>
  <c r="M17" i="4"/>
  <c r="J12" i="2"/>
  <c r="J14" i="2"/>
  <c r="J16" i="2"/>
  <c r="J19" i="2"/>
  <c r="J17" i="2"/>
  <c r="J11" i="2"/>
  <c r="J13" i="2"/>
  <c r="J15" i="2"/>
  <c r="J18" i="2"/>
  <c r="L26" i="2"/>
  <c r="M19" i="2" s="1"/>
  <c r="M12" i="6" l="1"/>
  <c r="M17" i="6"/>
  <c r="M13" i="6"/>
  <c r="M19" i="6"/>
  <c r="M15" i="6"/>
  <c r="M14" i="6"/>
  <c r="M11" i="6"/>
  <c r="H23" i="6"/>
  <c r="M18" i="6"/>
  <c r="M19" i="5"/>
  <c r="M18" i="4"/>
  <c r="M15" i="4"/>
  <c r="M21" i="4"/>
  <c r="M11" i="4"/>
  <c r="H30" i="4"/>
  <c r="M20" i="4"/>
  <c r="M13" i="4"/>
  <c r="M14" i="4"/>
  <c r="M16" i="4"/>
  <c r="M12" i="5"/>
  <c r="M15" i="5"/>
  <c r="M18" i="5"/>
  <c r="H23" i="5"/>
  <c r="M13" i="5"/>
  <c r="M16" i="5"/>
  <c r="M14" i="5"/>
  <c r="M17" i="5"/>
  <c r="M11" i="5"/>
  <c r="D28" i="2"/>
  <c r="M18" i="2"/>
  <c r="M13" i="2"/>
  <c r="M17" i="2"/>
  <c r="M16" i="2"/>
  <c r="M15" i="2"/>
  <c r="H28" i="2"/>
  <c r="M11" i="2"/>
  <c r="M14" i="2"/>
  <c r="M12" i="2"/>
  <c r="M27" i="2" l="1"/>
  <c r="M28" i="2" s="1"/>
</calcChain>
</file>

<file path=xl/sharedStrings.xml><?xml version="1.0" encoding="utf-8"?>
<sst xmlns="http://schemas.openxmlformats.org/spreadsheetml/2006/main" count="277" uniqueCount="108">
  <si>
    <t>Ref:</t>
  </si>
  <si>
    <t>Tipo:</t>
  </si>
  <si>
    <t>Entrada</t>
  </si>
  <si>
    <t xml:space="preserve">Nome: </t>
  </si>
  <si>
    <t>Misto de legumes de estação</t>
  </si>
  <si>
    <t xml:space="preserve">Nº de Doses: </t>
  </si>
  <si>
    <t>Ingredientes</t>
  </si>
  <si>
    <t>Medida</t>
  </si>
  <si>
    <t>QT L</t>
  </si>
  <si>
    <t>FC</t>
  </si>
  <si>
    <t>QT B</t>
  </si>
  <si>
    <t>CP</t>
  </si>
  <si>
    <t>P. Unit.</t>
  </si>
  <si>
    <t>P. Total</t>
  </si>
  <si>
    <t>CC</t>
  </si>
  <si>
    <t>Cebola</t>
  </si>
  <si>
    <t>Kg.</t>
  </si>
  <si>
    <t>Alho seco</t>
  </si>
  <si>
    <t>Beringela</t>
  </si>
  <si>
    <t>Pimento vermelho</t>
  </si>
  <si>
    <t>Tomate cacho</t>
  </si>
  <si>
    <t>Cebola roxa</t>
  </si>
  <si>
    <t>Cenoura</t>
  </si>
  <si>
    <t>Courgete</t>
  </si>
  <si>
    <t>Manjericão</t>
  </si>
  <si>
    <t>Pimenta preta moída</t>
  </si>
  <si>
    <t>q/b</t>
  </si>
  <si>
    <t>Sal grosso</t>
  </si>
  <si>
    <t>Azeite</t>
  </si>
  <si>
    <t>Rebentos Sorrel</t>
  </si>
  <si>
    <t xml:space="preserve">Orégãos </t>
  </si>
  <si>
    <t>Preço Total</t>
  </si>
  <si>
    <t>Produção</t>
  </si>
  <si>
    <t>IC</t>
  </si>
  <si>
    <t>P. Cap.</t>
  </si>
  <si>
    <t>PVB</t>
  </si>
  <si>
    <t>Marg. Cont.</t>
  </si>
  <si>
    <t>Custo Kg Prod.</t>
  </si>
  <si>
    <t>Prod. Líq.</t>
  </si>
  <si>
    <t>C. Dose</t>
  </si>
  <si>
    <t>PVL</t>
  </si>
  <si>
    <t>Rácio</t>
  </si>
  <si>
    <t>FOTOGRAFIA DO PRATO</t>
  </si>
  <si>
    <t>Empratamento</t>
  </si>
  <si>
    <t>Em prato individual</t>
  </si>
  <si>
    <t>Temp. e tempo de confeção</t>
  </si>
  <si>
    <t>180ºC / 30 minutos</t>
  </si>
  <si>
    <t>Acondicionamento e validade</t>
  </si>
  <si>
    <t>Tapado e identificado 2 dias</t>
  </si>
  <si>
    <t>Temperatura de conservação</t>
  </si>
  <si>
    <t>+3ºC</t>
  </si>
  <si>
    <t>Alergenos</t>
  </si>
  <si>
    <t>Descrição e Modo de Preparação:</t>
  </si>
  <si>
    <t>Lavar, descascar e cortar os legumes às rodelas, mas só metade do tomate. Temperar com sal, alho picado, azeite e orégãos. À parte fazer tomate concassé e refogar com cebola e alho picado para fazer o molho. Triturar e temperar com folhas de manjericão. Reservar. Grelhar os legumes temperados num sautê com um pouco de azeite e colocar alternados num aro, deitar um pouco de molho de tomate por cima e levar ao forno pré-aquecido a 180 ºC durante uns 10 minutos. No prato escolhido, dispor um fundo de molho de tomate e colocar os legumes no centro do prato. Decorar com rebentos de Sorrel e um fio de azeite. Servir quente.</t>
  </si>
  <si>
    <t>Prato principal</t>
  </si>
  <si>
    <t>Cavala assada com broa, batata doce e salada fresca</t>
  </si>
  <si>
    <t>Cavala</t>
  </si>
  <si>
    <t>Batata doce laranja</t>
  </si>
  <si>
    <t>Broa de centeio</t>
  </si>
  <si>
    <t>Misto de alfaces</t>
  </si>
  <si>
    <t>Pepino</t>
  </si>
  <si>
    <t>Rabanete</t>
  </si>
  <si>
    <t>Tomate cereja</t>
  </si>
  <si>
    <t>Maçã Royal Gala</t>
  </si>
  <si>
    <t>Vinagre de vinho branco</t>
  </si>
  <si>
    <t>Sal fino</t>
  </si>
  <si>
    <t>Tomilho</t>
  </si>
  <si>
    <t>Micro legumes</t>
  </si>
  <si>
    <t>180 ºC / 1 Hora</t>
  </si>
  <si>
    <t>Tapado e identificado / 2 dias</t>
  </si>
  <si>
    <t>+3 ºC</t>
  </si>
  <si>
    <t>Peixe, glúten</t>
  </si>
  <si>
    <t>Lavar a batata doce e cortar em rodelas com 2 cm de diámetro. Temperar com sal, alho picado, tomilho e azeite. Levar a assar ao forno durante uns 20 minutos e reservar. Á parte arranjar a cavala e tirar os filetes. Temperar igual que a batata doce e colocar a broa ralada por cima (previamente temperada com azeite e alho). Preparar o pepino, o rabanete, a cebola roxa, a cenoura e as alfaces para compor a salada. Preparar um vinagrete simples com azeite, vinagre e sal e reservar. Pré-aquecer o forno a 180 ºC e assar a cavala com a broa por cima durante uns 5 minutos, colocar também a batata doce para aquecer. Empratar a cavala por cima da batata doce e dispor a salada ao lado, previamente temperada com o vinagrete. Decorar com os microlegumes e com um fio de azeite. Servir de imediato.</t>
  </si>
  <si>
    <t>Sobremesa</t>
  </si>
  <si>
    <t>Tartelete de amêndoa, chocolate negro e frutos vermelhos</t>
  </si>
  <si>
    <t>Amêndoa em pó</t>
  </si>
  <si>
    <t>Lt.</t>
  </si>
  <si>
    <t>Açúcar</t>
  </si>
  <si>
    <t>Gema de ovo</t>
  </si>
  <si>
    <t>Frutos vermelhos congelados</t>
  </si>
  <si>
    <t>Chocolate negro</t>
  </si>
  <si>
    <t>Framboesa</t>
  </si>
  <si>
    <t>Mirtilo</t>
  </si>
  <si>
    <t>Groselha</t>
  </si>
  <si>
    <t>Lúcia lima</t>
  </si>
  <si>
    <t>Empratamento individual</t>
  </si>
  <si>
    <t>30 minutos</t>
  </si>
  <si>
    <t>Frutos secos, ovos, açúcar</t>
  </si>
  <si>
    <t xml:space="preserve">Preparar a massa com amêndoa, azeite, açúcar e a gema de ovo. Amassar bem e colocar em formas de tarteletes individuais. Levar ao forno pré-aquecido a 180 ºC durante uns 15 minutos. Retirar e deixar arrefecer. Á parte, fazer o molho de frutos vermelhos com um pouco de açúcar numa panela e deixar ferver durante 10 minutos. Triturar e coar. Colocar no fundo da massa. Derreter o chocolate em banho-maría e colocar por cima do creme de frutos vermelhos. Com o chocolate ainda quente, colocar os frutos vermelhos frescos para decorar e ficarem presos à tartelete. Decorar com uma folha de lúcia lima. Servir fresca. </t>
  </si>
  <si>
    <t>Bebida</t>
  </si>
  <si>
    <t>Água aromatizada com citrinos, pepino e hortelã</t>
  </si>
  <si>
    <t>Água</t>
  </si>
  <si>
    <t>Limão</t>
  </si>
  <si>
    <t>Laranja</t>
  </si>
  <si>
    <t>Pepino (cascas das aparas das saladas)</t>
  </si>
  <si>
    <t>Hortelã</t>
  </si>
  <si>
    <t xml:space="preserve">Em jarro </t>
  </si>
  <si>
    <t>5 minutos</t>
  </si>
  <si>
    <t>Lavar e cortar os citrinos em rodelas e colocar num jarro pré-enchido com água e juntar as cascas do pepino utilizado na salada do prato principal. Acrescentar a hortelã e servir fresco.</t>
  </si>
  <si>
    <t>Quantidade por pessoa</t>
  </si>
  <si>
    <t>Custo por dose</t>
  </si>
  <si>
    <t>Gramas</t>
  </si>
  <si>
    <t>€</t>
  </si>
  <si>
    <t>Mililitros</t>
  </si>
  <si>
    <t>Quantidade total ementa</t>
  </si>
  <si>
    <t>Custo total  por dose</t>
  </si>
  <si>
    <t>Custo total-2 pessoas</t>
  </si>
  <si>
    <t>Preço  da Eco-Ementa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</si>
</sst>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0.000"/>
  </numFmts>
  <fonts count="9" x14ac:knownFonts="1">
    <font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7" xfId="0" applyBorder="1"/>
    <xf numFmtId="0" fontId="0" fillId="0" borderId="6" xfId="0" applyBorder="1"/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9" fontId="0" fillId="0" borderId="6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0" fillId="0" borderId="18" xfId="0" applyNumberFormat="1" applyBorder="1"/>
    <xf numFmtId="164" fontId="0" fillId="0" borderId="8" xfId="0" applyNumberFormat="1" applyBorder="1" applyAlignment="1">
      <alignment horizontal="center" vertical="center"/>
    </xf>
    <xf numFmtId="10" fontId="0" fillId="0" borderId="10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5" fontId="0" fillId="0" borderId="6" xfId="0" applyNumberFormat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164" fontId="0" fillId="2" borderId="6" xfId="0" applyNumberFormat="1" applyFill="1" applyBorder="1" applyAlignment="1">
      <alignment horizontal="center" vertical="center"/>
    </xf>
    <xf numFmtId="0" fontId="0" fillId="0" borderId="6" xfId="0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2" borderId="8" xfId="0" applyFill="1" applyBorder="1" applyAlignment="1">
      <alignment horizontal="left" vertical="center"/>
    </xf>
    <xf numFmtId="0" fontId="0" fillId="2" borderId="9" xfId="0" applyFill="1" applyBorder="1" applyAlignment="1">
      <alignment horizontal="left" vertical="center"/>
    </xf>
    <xf numFmtId="0" fontId="0" fillId="2" borderId="10" xfId="0" applyFill="1" applyBorder="1" applyAlignment="1">
      <alignment horizontal="left" vertical="center"/>
    </xf>
    <xf numFmtId="0" fontId="2" fillId="3" borderId="6" xfId="0" applyFont="1" applyFill="1" applyBorder="1" applyAlignment="1">
      <alignment horizontal="center"/>
    </xf>
    <xf numFmtId="0" fontId="0" fillId="0" borderId="0" xfId="0" applyAlignment="1">
      <alignment vertical="top" wrapText="1"/>
    </xf>
    <xf numFmtId="0" fontId="0" fillId="0" borderId="2" xfId="0" applyBorder="1" applyAlignment="1">
      <alignment vertical="top" wrapText="1"/>
    </xf>
    <xf numFmtId="0" fontId="0" fillId="2" borderId="8" xfId="0" applyFill="1" applyBorder="1" applyAlignment="1">
      <alignment horizontal="left" vertical="center"/>
    </xf>
    <xf numFmtId="0" fontId="0" fillId="2" borderId="9" xfId="0" applyFill="1" applyBorder="1" applyAlignment="1">
      <alignment horizontal="left" vertical="center"/>
    </xf>
    <xf numFmtId="0" fontId="0" fillId="2" borderId="10" xfId="0" applyFill="1" applyBorder="1" applyAlignment="1">
      <alignment horizontal="left" vertical="center"/>
    </xf>
    <xf numFmtId="1" fontId="6" fillId="0" borderId="6" xfId="0" applyNumberFormat="1" applyFont="1" applyFill="1" applyBorder="1"/>
    <xf numFmtId="0" fontId="6" fillId="0" borderId="6" xfId="0" applyFont="1" applyFill="1" applyBorder="1"/>
    <xf numFmtId="4" fontId="6" fillId="0" borderId="6" xfId="0" applyNumberFormat="1" applyFont="1" applyFill="1" applyBorder="1"/>
    <xf numFmtId="0" fontId="4" fillId="4" borderId="6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left" vertical="top" wrapText="1"/>
    </xf>
    <xf numFmtId="0" fontId="1" fillId="0" borderId="6" xfId="0" applyFont="1" applyBorder="1" applyAlignment="1">
      <alignment horizontal="right" vertical="center"/>
    </xf>
    <xf numFmtId="0" fontId="0" fillId="2" borderId="6" xfId="0" applyFill="1" applyBorder="1" applyAlignment="1">
      <alignment horizontal="center"/>
    </xf>
    <xf numFmtId="0" fontId="0" fillId="2" borderId="6" xfId="0" quotePrefix="1" applyFill="1" applyBorder="1" applyAlignment="1">
      <alignment horizontal="center"/>
    </xf>
    <xf numFmtId="0" fontId="0" fillId="0" borderId="8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6" xfId="0" applyBorder="1" applyAlignment="1">
      <alignment horizontal="center" vertical="center"/>
    </xf>
    <xf numFmtId="0" fontId="0" fillId="2" borderId="8" xfId="0" applyFill="1" applyBorder="1" applyAlignment="1">
      <alignment horizontal="left" vertical="center"/>
    </xf>
    <xf numFmtId="0" fontId="0" fillId="2" borderId="9" xfId="0" applyFill="1" applyBorder="1" applyAlignment="1">
      <alignment horizontal="left" vertical="center"/>
    </xf>
    <xf numFmtId="0" fontId="0" fillId="2" borderId="10" xfId="0" applyFill="1" applyBorder="1" applyAlignment="1">
      <alignment horizontal="left" vertical="center"/>
    </xf>
    <xf numFmtId="0" fontId="0" fillId="0" borderId="0" xfId="0" applyAlignment="1">
      <alignment horizontal="left" vertical="top" wrapText="1"/>
    </xf>
    <xf numFmtId="0" fontId="0" fillId="0" borderId="13" xfId="0" applyBorder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0" fillId="2" borderId="5" xfId="0" applyFill="1" applyBorder="1" applyAlignment="1">
      <alignment horizontal="center"/>
    </xf>
    <xf numFmtId="0" fontId="0" fillId="0" borderId="12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2" borderId="6" xfId="0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0" fontId="0" fillId="2" borderId="19" xfId="0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5" fillId="4" borderId="6" xfId="0" applyFont="1" applyFill="1" applyBorder="1" applyAlignment="1">
      <alignment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3</xdr:col>
      <xdr:colOff>82550</xdr:colOff>
      <xdr:row>5</xdr:row>
      <xdr:rowOff>76200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C0D93FAC-F7CD-4692-BF86-BA5838DF11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3250" y="19050"/>
          <a:ext cx="1358900" cy="10191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3</xdr:col>
      <xdr:colOff>82550</xdr:colOff>
      <xdr:row>5</xdr:row>
      <xdr:rowOff>85725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470541DF-6B76-4CB6-A6AD-F502A73E1E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"/>
          <a:ext cx="1406525" cy="10191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3</xdr:col>
      <xdr:colOff>82550</xdr:colOff>
      <xdr:row>5</xdr:row>
      <xdr:rowOff>76200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45CFF342-F4A6-47CC-994A-90E54E5C1B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"/>
          <a:ext cx="1406525" cy="10191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3</xdr:col>
      <xdr:colOff>82550</xdr:colOff>
      <xdr:row>5</xdr:row>
      <xdr:rowOff>85725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5253A9C8-7766-4E8C-9547-6DB385123D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"/>
          <a:ext cx="1406525" cy="10191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495877</xdr:colOff>
      <xdr:row>2</xdr:row>
      <xdr:rowOff>286905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A279F9A8-274B-4EEE-BF84-DD790A4C11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73777" cy="9981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9BD8A3-F030-45F8-A5FC-EA5FF09F2D42}">
  <sheetPr>
    <pageSetUpPr fitToPage="1"/>
  </sheetPr>
  <dimension ref="A1:S46"/>
  <sheetViews>
    <sheetView zoomScale="110" zoomScaleNormal="110" zoomScaleSheetLayoutView="90" workbookViewId="0">
      <selection activeCell="D7" sqref="D7:M7"/>
    </sheetView>
  </sheetViews>
  <sheetFormatPr defaultRowHeight="14.5" x14ac:dyDescent="0.35"/>
  <cols>
    <col min="1" max="1" width="2.26953125" customWidth="1"/>
    <col min="2" max="2" width="5" customWidth="1"/>
    <col min="3" max="3" width="12.54296875" customWidth="1"/>
    <col min="4" max="4" width="8.54296875" customWidth="1"/>
    <col min="5" max="5" width="10.81640625" customWidth="1"/>
    <col min="6" max="6" width="8.26953125" customWidth="1"/>
    <col min="7" max="7" width="8.453125" bestFit="1" customWidth="1"/>
    <col min="8" max="8" width="6.26953125" customWidth="1"/>
    <col min="9" max="9" width="6.81640625" customWidth="1"/>
    <col min="10" max="10" width="8.7265625" bestFit="1" customWidth="1"/>
    <col min="11" max="11" width="7.7265625" customWidth="1"/>
    <col min="12" max="12" width="8.1796875" customWidth="1"/>
    <col min="13" max="13" width="7.453125" customWidth="1"/>
    <col min="14" max="14" width="2.1796875" customWidth="1"/>
  </cols>
  <sheetData>
    <row r="1" spans="1:19" ht="15" thickBot="1" x14ac:dyDescent="0.4"/>
    <row r="2" spans="1:19" ht="15" customHeight="1" x14ac:dyDescent="0.35">
      <c r="A2" s="1"/>
      <c r="B2" s="2"/>
      <c r="C2" s="2"/>
      <c r="D2" s="2"/>
      <c r="E2" s="2"/>
      <c r="F2" s="2"/>
      <c r="G2" s="2"/>
      <c r="H2" s="2"/>
      <c r="I2" s="2"/>
      <c r="J2" s="2"/>
      <c r="K2" s="29"/>
      <c r="L2" s="29"/>
      <c r="M2" s="29"/>
      <c r="N2" s="3"/>
    </row>
    <row r="3" spans="1:19" ht="15" customHeight="1" x14ac:dyDescent="0.35">
      <c r="A3" s="4"/>
      <c r="H3" s="47"/>
      <c r="I3" s="47"/>
      <c r="J3" s="47"/>
      <c r="K3" s="47"/>
      <c r="L3" s="47"/>
      <c r="M3" s="47"/>
      <c r="N3" s="5"/>
    </row>
    <row r="4" spans="1:19" x14ac:dyDescent="0.35">
      <c r="A4" s="4"/>
      <c r="H4" s="47"/>
      <c r="I4" s="47"/>
      <c r="J4" s="47"/>
      <c r="K4" s="47"/>
      <c r="L4" s="47"/>
      <c r="M4" s="47"/>
      <c r="N4" s="5"/>
    </row>
    <row r="5" spans="1:19" x14ac:dyDescent="0.35">
      <c r="A5" s="4"/>
      <c r="N5" s="5"/>
      <c r="P5" s="28"/>
      <c r="Q5" s="28"/>
      <c r="R5" s="28"/>
      <c r="S5" s="28"/>
    </row>
    <row r="6" spans="1:19" x14ac:dyDescent="0.35">
      <c r="A6" s="4"/>
      <c r="C6" s="23" t="s">
        <v>0</v>
      </c>
      <c r="D6" s="50"/>
      <c r="E6" s="50"/>
      <c r="F6" s="51" t="s">
        <v>1</v>
      </c>
      <c r="G6" s="52"/>
      <c r="H6" s="39" t="s">
        <v>2</v>
      </c>
      <c r="I6" s="39"/>
      <c r="J6" s="39"/>
      <c r="K6" s="39"/>
      <c r="L6" s="39"/>
      <c r="M6" s="39"/>
      <c r="N6" s="5"/>
    </row>
    <row r="7" spans="1:19" x14ac:dyDescent="0.35">
      <c r="A7" s="4"/>
      <c r="B7" s="53" t="s">
        <v>3</v>
      </c>
      <c r="C7" s="54"/>
      <c r="D7" s="55" t="s">
        <v>4</v>
      </c>
      <c r="E7" s="55"/>
      <c r="F7" s="55"/>
      <c r="G7" s="55"/>
      <c r="H7" s="55"/>
      <c r="I7" s="55"/>
      <c r="J7" s="55"/>
      <c r="K7" s="55"/>
      <c r="L7" s="55"/>
      <c r="M7" s="55"/>
      <c r="N7" s="5"/>
    </row>
    <row r="8" spans="1:19" x14ac:dyDescent="0.35">
      <c r="A8" s="4"/>
      <c r="D8" s="56"/>
      <c r="E8" s="56"/>
      <c r="F8" s="56"/>
      <c r="G8" s="56"/>
      <c r="H8" s="56"/>
      <c r="I8" s="57" t="s">
        <v>5</v>
      </c>
      <c r="J8" s="57"/>
      <c r="K8" s="57"/>
      <c r="L8" s="58">
        <v>2</v>
      </c>
      <c r="M8" s="58"/>
      <c r="N8" s="5"/>
    </row>
    <row r="9" spans="1:19" x14ac:dyDescent="0.35">
      <c r="A9" s="4"/>
      <c r="N9" s="5"/>
    </row>
    <row r="10" spans="1:19" x14ac:dyDescent="0.35">
      <c r="A10" s="4"/>
      <c r="B10" s="59" t="s">
        <v>6</v>
      </c>
      <c r="C10" s="59"/>
      <c r="D10" s="59"/>
      <c r="E10" s="59"/>
      <c r="F10" s="27" t="s">
        <v>7</v>
      </c>
      <c r="G10" s="27" t="s">
        <v>8</v>
      </c>
      <c r="H10" s="27" t="s">
        <v>9</v>
      </c>
      <c r="I10" s="27" t="s">
        <v>10</v>
      </c>
      <c r="J10" s="27" t="s">
        <v>11</v>
      </c>
      <c r="K10" s="27" t="s">
        <v>12</v>
      </c>
      <c r="L10" s="27" t="s">
        <v>13</v>
      </c>
      <c r="M10" s="27" t="s">
        <v>14</v>
      </c>
      <c r="N10" s="5"/>
    </row>
    <row r="11" spans="1:19" x14ac:dyDescent="0.35">
      <c r="A11" s="4"/>
      <c r="B11" s="44" t="s">
        <v>15</v>
      </c>
      <c r="C11" s="45"/>
      <c r="D11" s="45"/>
      <c r="E11" s="46"/>
      <c r="F11" s="19" t="s">
        <v>16</v>
      </c>
      <c r="G11" s="19">
        <v>7.4999999999999997E-2</v>
      </c>
      <c r="H11" s="19">
        <v>1.1100000000000001</v>
      </c>
      <c r="I11" s="17">
        <f>IF(G11="","",G11*H11)</f>
        <v>8.3250000000000005E-2</v>
      </c>
      <c r="J11" s="12">
        <f t="shared" ref="J11:J23" si="0">IF(G11="","",$G11/$D$27)</f>
        <v>0.15789473684210525</v>
      </c>
      <c r="K11" s="20">
        <v>0.99</v>
      </c>
      <c r="L11" s="13">
        <f>IF(K11="","",K11*I11)</f>
        <v>8.2417500000000005E-2</v>
      </c>
      <c r="M11" s="12">
        <f t="shared" ref="M11:M24" si="1">IF(L11="","",L11/$L$26)</f>
        <v>9.7507866113687308E-2</v>
      </c>
      <c r="N11" s="5"/>
    </row>
    <row r="12" spans="1:19" x14ac:dyDescent="0.35">
      <c r="A12" s="4"/>
      <c r="B12" s="44" t="s">
        <v>17</v>
      </c>
      <c r="C12" s="45"/>
      <c r="D12" s="45"/>
      <c r="E12" s="46"/>
      <c r="F12" s="19" t="s">
        <v>16</v>
      </c>
      <c r="G12" s="19">
        <v>1.4999999999999999E-2</v>
      </c>
      <c r="H12" s="19">
        <v>1.08</v>
      </c>
      <c r="I12" s="17">
        <f t="shared" ref="I12:I25" si="2">IF(G12="","",G12*H12)</f>
        <v>1.6199999999999999E-2</v>
      </c>
      <c r="J12" s="12">
        <f t="shared" si="0"/>
        <v>3.1578947368421054E-2</v>
      </c>
      <c r="K12" s="20">
        <v>3.3</v>
      </c>
      <c r="L12" s="13">
        <f t="shared" ref="L12:L24" si="3">IF(K12="","",K12*I12)</f>
        <v>5.3459999999999994E-2</v>
      </c>
      <c r="M12" s="12">
        <f t="shared" si="1"/>
        <v>6.3248345587256616E-2</v>
      </c>
      <c r="N12" s="5"/>
    </row>
    <row r="13" spans="1:19" x14ac:dyDescent="0.35">
      <c r="A13" s="4"/>
      <c r="B13" s="44" t="s">
        <v>18</v>
      </c>
      <c r="C13" s="45"/>
      <c r="D13" s="45"/>
      <c r="E13" s="46"/>
      <c r="F13" s="19" t="s">
        <v>16</v>
      </c>
      <c r="G13" s="19">
        <v>0.05</v>
      </c>
      <c r="H13" s="19">
        <v>1.1299999999999999</v>
      </c>
      <c r="I13" s="17">
        <f t="shared" si="2"/>
        <v>5.6499999999999995E-2</v>
      </c>
      <c r="J13" s="12">
        <f t="shared" si="0"/>
        <v>0.10526315789473685</v>
      </c>
      <c r="K13" s="20">
        <v>1.99</v>
      </c>
      <c r="L13" s="13">
        <f t="shared" si="3"/>
        <v>0.11243499999999999</v>
      </c>
      <c r="M13" s="12">
        <f t="shared" si="1"/>
        <v>0.13302146906291057</v>
      </c>
      <c r="N13" s="5"/>
    </row>
    <row r="14" spans="1:19" x14ac:dyDescent="0.35">
      <c r="A14" s="4"/>
      <c r="B14" s="44" t="s">
        <v>19</v>
      </c>
      <c r="C14" s="45"/>
      <c r="D14" s="45"/>
      <c r="E14" s="46"/>
      <c r="F14" s="19" t="s">
        <v>16</v>
      </c>
      <c r="G14" s="19">
        <v>0.05</v>
      </c>
      <c r="H14" s="19">
        <v>1.1200000000000001</v>
      </c>
      <c r="I14" s="17">
        <f t="shared" si="2"/>
        <v>5.6000000000000008E-2</v>
      </c>
      <c r="J14" s="12">
        <f t="shared" si="0"/>
        <v>0.10526315789473685</v>
      </c>
      <c r="K14" s="20">
        <v>1.99</v>
      </c>
      <c r="L14" s="13">
        <f t="shared" si="3"/>
        <v>0.11144000000000001</v>
      </c>
      <c r="M14" s="12">
        <f t="shared" si="1"/>
        <v>0.13184428792076092</v>
      </c>
      <c r="N14" s="5"/>
    </row>
    <row r="15" spans="1:19" x14ac:dyDescent="0.35">
      <c r="A15" s="4"/>
      <c r="B15" s="44" t="s">
        <v>20</v>
      </c>
      <c r="C15" s="45"/>
      <c r="D15" s="45"/>
      <c r="E15" s="46"/>
      <c r="F15" s="19" t="s">
        <v>16</v>
      </c>
      <c r="G15" s="19">
        <v>0.125</v>
      </c>
      <c r="H15" s="19">
        <v>1.04</v>
      </c>
      <c r="I15" s="17">
        <f t="shared" si="2"/>
        <v>0.13</v>
      </c>
      <c r="J15" s="12">
        <f t="shared" si="0"/>
        <v>0.26315789473684209</v>
      </c>
      <c r="K15" s="20">
        <v>1.59</v>
      </c>
      <c r="L15" s="13">
        <f t="shared" si="3"/>
        <v>0.20670000000000002</v>
      </c>
      <c r="M15" s="12">
        <f t="shared" si="1"/>
        <v>0.24454607244455567</v>
      </c>
      <c r="N15" s="5"/>
    </row>
    <row r="16" spans="1:19" x14ac:dyDescent="0.35">
      <c r="A16" s="4"/>
      <c r="B16" s="24" t="s">
        <v>21</v>
      </c>
      <c r="C16" s="25"/>
      <c r="D16" s="25"/>
      <c r="E16" s="26"/>
      <c r="F16" s="19" t="s">
        <v>16</v>
      </c>
      <c r="G16" s="19">
        <v>0.03</v>
      </c>
      <c r="H16" s="19">
        <v>1.1100000000000001</v>
      </c>
      <c r="I16" s="17">
        <f t="shared" si="2"/>
        <v>3.3300000000000003E-2</v>
      </c>
      <c r="J16" s="12">
        <f t="shared" si="0"/>
        <v>6.3157894736842107E-2</v>
      </c>
      <c r="K16" s="20">
        <v>1.69</v>
      </c>
      <c r="L16" s="13">
        <f t="shared" si="3"/>
        <v>5.6277000000000001E-2</v>
      </c>
      <c r="M16" s="12">
        <f t="shared" si="1"/>
        <v>6.6581128780659207E-2</v>
      </c>
      <c r="N16" s="5"/>
    </row>
    <row r="17" spans="1:14" x14ac:dyDescent="0.35">
      <c r="A17" s="4"/>
      <c r="B17" s="24" t="s">
        <v>22</v>
      </c>
      <c r="C17" s="25"/>
      <c r="D17" s="25"/>
      <c r="E17" s="26"/>
      <c r="F17" s="19" t="s">
        <v>16</v>
      </c>
      <c r="G17" s="19">
        <v>0.05</v>
      </c>
      <c r="H17" s="19">
        <v>1.21</v>
      </c>
      <c r="I17" s="17">
        <f t="shared" si="2"/>
        <v>6.0499999999999998E-2</v>
      </c>
      <c r="J17" s="12">
        <f t="shared" si="0"/>
        <v>0.10526315789473685</v>
      </c>
      <c r="K17" s="20">
        <v>0.84</v>
      </c>
      <c r="L17" s="13">
        <f t="shared" si="3"/>
        <v>5.0819999999999997E-2</v>
      </c>
      <c r="M17" s="12">
        <f t="shared" si="1"/>
        <v>6.0124970496527902E-2</v>
      </c>
      <c r="N17" s="5"/>
    </row>
    <row r="18" spans="1:14" x14ac:dyDescent="0.35">
      <c r="A18" s="4"/>
      <c r="B18" s="44" t="s">
        <v>23</v>
      </c>
      <c r="C18" s="45"/>
      <c r="D18" s="45"/>
      <c r="E18" s="46"/>
      <c r="F18" s="19" t="s">
        <v>16</v>
      </c>
      <c r="G18" s="19">
        <v>7.4999999999999997E-2</v>
      </c>
      <c r="H18" s="19">
        <v>1.18</v>
      </c>
      <c r="I18" s="17">
        <f t="shared" si="2"/>
        <v>8.8499999999999995E-2</v>
      </c>
      <c r="J18" s="12">
        <f t="shared" si="0"/>
        <v>0.15789473684210525</v>
      </c>
      <c r="K18" s="20">
        <v>1.94</v>
      </c>
      <c r="L18" s="13">
        <f t="shared" si="3"/>
        <v>0.17168999999999998</v>
      </c>
      <c r="M18" s="12">
        <f t="shared" si="1"/>
        <v>0.20312585959364177</v>
      </c>
      <c r="N18" s="5"/>
    </row>
    <row r="19" spans="1:14" x14ac:dyDescent="0.35">
      <c r="A19" s="4"/>
      <c r="B19" s="44" t="s">
        <v>24</v>
      </c>
      <c r="C19" s="45"/>
      <c r="D19" s="45"/>
      <c r="E19" s="46"/>
      <c r="F19" s="19" t="s">
        <v>16</v>
      </c>
      <c r="G19" s="19">
        <v>5.0000000000000001E-3</v>
      </c>
      <c r="H19" s="19">
        <v>1.52</v>
      </c>
      <c r="I19" s="17">
        <f t="shared" si="2"/>
        <v>7.6E-3</v>
      </c>
      <c r="J19" s="12">
        <f t="shared" si="0"/>
        <v>1.0526315789473686E-2</v>
      </c>
      <c r="K19" s="20">
        <v>0</v>
      </c>
      <c r="L19" s="13">
        <f t="shared" si="3"/>
        <v>0</v>
      </c>
      <c r="M19" s="12">
        <f t="shared" si="1"/>
        <v>0</v>
      </c>
      <c r="N19" s="5"/>
    </row>
    <row r="20" spans="1:14" x14ac:dyDescent="0.35">
      <c r="A20" s="4"/>
      <c r="B20" s="44" t="s">
        <v>25</v>
      </c>
      <c r="C20" s="45"/>
      <c r="D20" s="45"/>
      <c r="E20" s="46"/>
      <c r="F20" s="19" t="s">
        <v>26</v>
      </c>
      <c r="G20" s="19"/>
      <c r="H20" s="19"/>
      <c r="I20" s="17" t="str">
        <f t="shared" si="2"/>
        <v/>
      </c>
      <c r="J20" s="12" t="str">
        <f t="shared" si="0"/>
        <v/>
      </c>
      <c r="K20" s="20"/>
      <c r="L20" s="13" t="str">
        <f t="shared" si="3"/>
        <v/>
      </c>
      <c r="M20" s="12" t="str">
        <f t="shared" si="1"/>
        <v/>
      </c>
      <c r="N20" s="5"/>
    </row>
    <row r="21" spans="1:14" x14ac:dyDescent="0.35">
      <c r="A21" s="4"/>
      <c r="B21" s="44" t="s">
        <v>27</v>
      </c>
      <c r="C21" s="45"/>
      <c r="D21" s="45"/>
      <c r="E21" s="46"/>
      <c r="F21" s="19" t="s">
        <v>26</v>
      </c>
      <c r="G21" s="19"/>
      <c r="H21" s="19"/>
      <c r="I21" s="17" t="str">
        <f t="shared" si="2"/>
        <v/>
      </c>
      <c r="J21" s="12" t="str">
        <f t="shared" si="0"/>
        <v/>
      </c>
      <c r="K21" s="20"/>
      <c r="L21" s="13" t="str">
        <f t="shared" si="3"/>
        <v/>
      </c>
      <c r="M21" s="12" t="str">
        <f t="shared" si="1"/>
        <v/>
      </c>
      <c r="N21" s="5"/>
    </row>
    <row r="22" spans="1:14" x14ac:dyDescent="0.35">
      <c r="A22" s="4"/>
      <c r="B22" s="44" t="s">
        <v>28</v>
      </c>
      <c r="C22" s="45"/>
      <c r="D22" s="45"/>
      <c r="E22" s="46"/>
      <c r="F22" s="19" t="s">
        <v>26</v>
      </c>
      <c r="G22" s="19"/>
      <c r="H22" s="19"/>
      <c r="I22" s="17" t="str">
        <f t="shared" si="2"/>
        <v/>
      </c>
      <c r="J22" s="12" t="str">
        <f t="shared" si="0"/>
        <v/>
      </c>
      <c r="K22" s="20"/>
      <c r="L22" s="13" t="str">
        <f t="shared" si="3"/>
        <v/>
      </c>
      <c r="M22" s="12" t="str">
        <f t="shared" si="1"/>
        <v/>
      </c>
      <c r="N22" s="5"/>
    </row>
    <row r="23" spans="1:14" x14ac:dyDescent="0.35">
      <c r="A23" s="4"/>
      <c r="B23" s="44" t="s">
        <v>29</v>
      </c>
      <c r="C23" s="45"/>
      <c r="D23" s="45"/>
      <c r="E23" s="46"/>
      <c r="F23" s="19" t="s">
        <v>26</v>
      </c>
      <c r="G23" s="19"/>
      <c r="H23" s="19"/>
      <c r="I23" s="17" t="str">
        <f t="shared" si="2"/>
        <v/>
      </c>
      <c r="J23" s="12" t="str">
        <f t="shared" si="0"/>
        <v/>
      </c>
      <c r="K23" s="20"/>
      <c r="L23" s="13" t="str">
        <f t="shared" si="3"/>
        <v/>
      </c>
      <c r="M23" s="12" t="str">
        <f t="shared" si="1"/>
        <v/>
      </c>
      <c r="N23" s="5"/>
    </row>
    <row r="24" spans="1:14" x14ac:dyDescent="0.35">
      <c r="A24" s="4"/>
      <c r="B24" s="44" t="s">
        <v>30</v>
      </c>
      <c r="C24" s="45"/>
      <c r="D24" s="45"/>
      <c r="E24" s="46"/>
      <c r="F24" s="19" t="s">
        <v>26</v>
      </c>
      <c r="G24" s="19"/>
      <c r="H24" s="19"/>
      <c r="I24" s="17" t="str">
        <f t="shared" si="2"/>
        <v/>
      </c>
      <c r="J24" s="12"/>
      <c r="K24" s="20"/>
      <c r="L24" s="13" t="str">
        <f t="shared" si="3"/>
        <v/>
      </c>
      <c r="M24" s="12" t="str">
        <f t="shared" si="1"/>
        <v/>
      </c>
      <c r="N24" s="5"/>
    </row>
    <row r="25" spans="1:14" x14ac:dyDescent="0.35">
      <c r="A25" s="4"/>
      <c r="B25" s="44"/>
      <c r="C25" s="45"/>
      <c r="D25" s="45"/>
      <c r="E25" s="46"/>
      <c r="F25" s="19"/>
      <c r="G25" s="19"/>
      <c r="H25" s="19"/>
      <c r="I25" s="17" t="str">
        <f t="shared" si="2"/>
        <v/>
      </c>
      <c r="J25" s="12"/>
      <c r="K25" s="20"/>
      <c r="L25" s="13"/>
      <c r="M25" s="12"/>
      <c r="N25" s="5"/>
    </row>
    <row r="26" spans="1:14" x14ac:dyDescent="0.35">
      <c r="A26" s="4"/>
      <c r="J26" s="43" t="s">
        <v>31</v>
      </c>
      <c r="K26" s="43"/>
      <c r="L26" s="14">
        <f>IF(L11="","",SUM(L11:L25))</f>
        <v>0.84523950000000003</v>
      </c>
      <c r="M26" s="7"/>
      <c r="N26" s="5"/>
    </row>
    <row r="27" spans="1:14" x14ac:dyDescent="0.35">
      <c r="A27" s="4"/>
      <c r="B27" s="41" t="s">
        <v>32</v>
      </c>
      <c r="C27" s="42"/>
      <c r="D27" s="17">
        <f>IF(G12="","",SUM(G11:G24))</f>
        <v>0.47499999999999998</v>
      </c>
      <c r="E27" s="21" t="s">
        <v>33</v>
      </c>
      <c r="F27" s="19">
        <v>0.85</v>
      </c>
      <c r="G27" s="21" t="s">
        <v>34</v>
      </c>
      <c r="H27" s="17">
        <f>IF(F28="","",F28/L8)</f>
        <v>0.201875</v>
      </c>
      <c r="I27" s="6" t="s">
        <v>35</v>
      </c>
      <c r="J27" s="13"/>
      <c r="K27" s="41" t="s">
        <v>36</v>
      </c>
      <c r="L27" s="42"/>
      <c r="M27" s="13" t="str">
        <f>IF(J28="","",J28-H28)</f>
        <v/>
      </c>
      <c r="N27" s="5"/>
    </row>
    <row r="28" spans="1:14" x14ac:dyDescent="0.35">
      <c r="A28" s="4"/>
      <c r="B28" s="41" t="s">
        <v>37</v>
      </c>
      <c r="C28" s="42"/>
      <c r="D28" s="13">
        <f>IF(L26="","",(L26*1)/D27)</f>
        <v>1.7794515789473686</v>
      </c>
      <c r="E28" s="21" t="s">
        <v>38</v>
      </c>
      <c r="F28" s="18">
        <f>IF(D27="","",D27*F27)</f>
        <v>0.40375</v>
      </c>
      <c r="G28" s="21" t="s">
        <v>39</v>
      </c>
      <c r="H28" s="13">
        <f>IF(H27="","",L26/L8)</f>
        <v>0.42261975000000002</v>
      </c>
      <c r="I28" s="6" t="s">
        <v>40</v>
      </c>
      <c r="J28" s="15"/>
      <c r="K28" s="41" t="s">
        <v>41</v>
      </c>
      <c r="L28" s="42"/>
      <c r="M28" s="16" t="str">
        <f>IF(M27="","",M27/J28)</f>
        <v/>
      </c>
      <c r="N28" s="5"/>
    </row>
    <row r="29" spans="1:14" x14ac:dyDescent="0.35">
      <c r="A29" s="4"/>
      <c r="N29" s="5"/>
    </row>
    <row r="30" spans="1:14" x14ac:dyDescent="0.35">
      <c r="A30" s="4"/>
      <c r="B30" s="49" t="s">
        <v>42</v>
      </c>
      <c r="C30" s="49"/>
      <c r="D30" s="49"/>
      <c r="E30" s="22"/>
      <c r="F30" s="38" t="s">
        <v>43</v>
      </c>
      <c r="G30" s="38"/>
      <c r="H30" s="38"/>
      <c r="I30" s="39" t="s">
        <v>44</v>
      </c>
      <c r="J30" s="39"/>
      <c r="K30" s="39"/>
      <c r="L30" s="39"/>
      <c r="M30" s="39"/>
      <c r="N30" s="5"/>
    </row>
    <row r="31" spans="1:14" x14ac:dyDescent="0.35">
      <c r="A31" s="4"/>
      <c r="B31" s="49"/>
      <c r="C31" s="49"/>
      <c r="D31" s="49"/>
      <c r="E31" s="22"/>
      <c r="F31" s="38" t="s">
        <v>45</v>
      </c>
      <c r="G31" s="38"/>
      <c r="H31" s="38"/>
      <c r="I31" s="40" t="s">
        <v>46</v>
      </c>
      <c r="J31" s="39"/>
      <c r="K31" s="39"/>
      <c r="L31" s="39"/>
      <c r="M31" s="39"/>
      <c r="N31" s="5"/>
    </row>
    <row r="32" spans="1:14" x14ac:dyDescent="0.35">
      <c r="A32" s="4"/>
      <c r="B32" s="49"/>
      <c r="C32" s="49"/>
      <c r="D32" s="49"/>
      <c r="E32" s="22"/>
      <c r="F32" s="38" t="s">
        <v>47</v>
      </c>
      <c r="G32" s="38"/>
      <c r="H32" s="38"/>
      <c r="I32" s="39" t="s">
        <v>48</v>
      </c>
      <c r="J32" s="39"/>
      <c r="K32" s="39"/>
      <c r="L32" s="39"/>
      <c r="M32" s="39"/>
      <c r="N32" s="5"/>
    </row>
    <row r="33" spans="1:14" x14ac:dyDescent="0.35">
      <c r="A33" s="4"/>
      <c r="B33" s="49"/>
      <c r="C33" s="49"/>
      <c r="D33" s="49"/>
      <c r="E33" s="22"/>
      <c r="F33" s="38" t="s">
        <v>49</v>
      </c>
      <c r="G33" s="38"/>
      <c r="H33" s="38"/>
      <c r="I33" s="40" t="s">
        <v>50</v>
      </c>
      <c r="J33" s="39"/>
      <c r="K33" s="39"/>
      <c r="L33" s="39"/>
      <c r="M33" s="39"/>
      <c r="N33" s="5"/>
    </row>
    <row r="34" spans="1:14" x14ac:dyDescent="0.35">
      <c r="A34" s="4"/>
      <c r="B34" s="49"/>
      <c r="C34" s="49"/>
      <c r="D34" s="49"/>
      <c r="E34" s="22"/>
      <c r="F34" s="38" t="s">
        <v>51</v>
      </c>
      <c r="G34" s="38"/>
      <c r="H34" s="38"/>
      <c r="I34" s="39"/>
      <c r="J34" s="39"/>
      <c r="K34" s="39"/>
      <c r="L34" s="39"/>
      <c r="M34" s="39"/>
      <c r="N34" s="5"/>
    </row>
    <row r="35" spans="1:14" x14ac:dyDescent="0.35">
      <c r="A35" s="4"/>
      <c r="B35" s="8"/>
      <c r="C35" s="8"/>
      <c r="D35" s="8"/>
      <c r="I35" s="7"/>
      <c r="J35" s="7"/>
      <c r="K35" s="7"/>
      <c r="L35" s="7"/>
      <c r="M35" s="7"/>
      <c r="N35" s="5"/>
    </row>
    <row r="36" spans="1:14" x14ac:dyDescent="0.35">
      <c r="A36" s="4"/>
      <c r="B36" s="48" t="s">
        <v>52</v>
      </c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"/>
    </row>
    <row r="37" spans="1:14" x14ac:dyDescent="0.35">
      <c r="A37" s="4"/>
      <c r="B37" s="37" t="s">
        <v>53</v>
      </c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5"/>
    </row>
    <row r="38" spans="1:14" x14ac:dyDescent="0.35">
      <c r="A38" s="4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5"/>
    </row>
    <row r="39" spans="1:14" x14ac:dyDescent="0.35">
      <c r="A39" s="4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5"/>
    </row>
    <row r="40" spans="1:14" x14ac:dyDescent="0.35">
      <c r="A40" s="4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5"/>
    </row>
    <row r="41" spans="1:14" x14ac:dyDescent="0.35">
      <c r="A41" s="4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5"/>
    </row>
    <row r="42" spans="1:14" x14ac:dyDescent="0.35">
      <c r="A42" s="4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5"/>
    </row>
    <row r="43" spans="1:14" x14ac:dyDescent="0.35">
      <c r="A43" s="4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5"/>
    </row>
    <row r="44" spans="1:14" x14ac:dyDescent="0.35">
      <c r="A44" s="4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5"/>
    </row>
    <row r="45" spans="1:14" x14ac:dyDescent="0.35">
      <c r="A45" s="4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5"/>
    </row>
    <row r="46" spans="1:14" ht="15" thickBot="1" x14ac:dyDescent="0.4">
      <c r="A46" s="9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1"/>
    </row>
  </sheetData>
  <mergeCells count="41">
    <mergeCell ref="H3:M4"/>
    <mergeCell ref="B36:M36"/>
    <mergeCell ref="B30:D34"/>
    <mergeCell ref="B12:E12"/>
    <mergeCell ref="D6:E6"/>
    <mergeCell ref="F6:G6"/>
    <mergeCell ref="H6:M6"/>
    <mergeCell ref="B7:C7"/>
    <mergeCell ref="D7:M7"/>
    <mergeCell ref="D8:H8"/>
    <mergeCell ref="I8:K8"/>
    <mergeCell ref="L8:M8"/>
    <mergeCell ref="B10:E10"/>
    <mergeCell ref="B11:E11"/>
    <mergeCell ref="B13:E13"/>
    <mergeCell ref="B14:E14"/>
    <mergeCell ref="B15:E15"/>
    <mergeCell ref="B18:E18"/>
    <mergeCell ref="B19:E19"/>
    <mergeCell ref="B20:E20"/>
    <mergeCell ref="B21:E21"/>
    <mergeCell ref="B22:E22"/>
    <mergeCell ref="B23:E23"/>
    <mergeCell ref="B24:E24"/>
    <mergeCell ref="B25:E25"/>
    <mergeCell ref="B28:C28"/>
    <mergeCell ref="K28:L28"/>
    <mergeCell ref="J26:K26"/>
    <mergeCell ref="B27:C27"/>
    <mergeCell ref="K27:L27"/>
    <mergeCell ref="I34:M34"/>
    <mergeCell ref="B37:M45"/>
    <mergeCell ref="F30:H30"/>
    <mergeCell ref="I30:M30"/>
    <mergeCell ref="F31:H31"/>
    <mergeCell ref="I31:M31"/>
    <mergeCell ref="F32:H32"/>
    <mergeCell ref="I32:M32"/>
    <mergeCell ref="F33:H33"/>
    <mergeCell ref="I33:M33"/>
    <mergeCell ref="F34:H34"/>
  </mergeCells>
  <dataValidations count="1">
    <dataValidation allowBlank="1" showInputMessage="1" showErrorMessage="1" promptTitle="Médida" sqref="F10" xr:uid="{45CCAF99-018E-4E18-B11D-0ED1860EBE45}"/>
  </dataValidations>
  <pageMargins left="0.7" right="0.7" top="0.75" bottom="0.75" header="0.3" footer="0.3"/>
  <pageSetup paperSize="9" scale="84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A6C8D3-448A-418E-996C-1C9CE51B3F86}">
  <sheetPr>
    <pageSetUpPr fitToPage="1"/>
  </sheetPr>
  <dimension ref="A1:S48"/>
  <sheetViews>
    <sheetView workbookViewId="0">
      <selection activeCell="D7" sqref="D7:M7"/>
    </sheetView>
  </sheetViews>
  <sheetFormatPr defaultRowHeight="14.5" x14ac:dyDescent="0.35"/>
  <cols>
    <col min="1" max="1" width="2.26953125" customWidth="1"/>
    <col min="2" max="2" width="5" customWidth="1"/>
    <col min="3" max="3" width="12.54296875" customWidth="1"/>
    <col min="4" max="4" width="8.54296875" customWidth="1"/>
    <col min="5" max="5" width="10.81640625" customWidth="1"/>
    <col min="6" max="6" width="8.26953125" customWidth="1"/>
    <col min="7" max="7" width="8.453125" bestFit="1" customWidth="1"/>
    <col min="8" max="8" width="6.26953125" customWidth="1"/>
    <col min="9" max="9" width="6.81640625" customWidth="1"/>
    <col min="10" max="10" width="8.7265625" bestFit="1" customWidth="1"/>
    <col min="11" max="11" width="7.7265625" customWidth="1"/>
    <col min="12" max="12" width="8.1796875" customWidth="1"/>
    <col min="13" max="13" width="7.453125" customWidth="1"/>
    <col min="14" max="14" width="2.1796875" customWidth="1"/>
  </cols>
  <sheetData>
    <row r="1" spans="1:19" ht="15" thickBot="1" x14ac:dyDescent="0.4"/>
    <row r="2" spans="1:19" ht="15" customHeight="1" x14ac:dyDescent="0.35">
      <c r="A2" s="1"/>
      <c r="B2" s="2"/>
      <c r="C2" s="2"/>
      <c r="D2" s="2"/>
      <c r="E2" s="2"/>
      <c r="F2" s="2"/>
      <c r="G2" s="2"/>
      <c r="H2" s="2"/>
      <c r="I2" s="2"/>
      <c r="J2" s="2"/>
      <c r="K2" s="29"/>
      <c r="L2" s="29"/>
      <c r="M2" s="29"/>
      <c r="N2" s="3"/>
    </row>
    <row r="3" spans="1:19" ht="15" customHeight="1" x14ac:dyDescent="0.35">
      <c r="A3" s="4"/>
      <c r="H3" s="47"/>
      <c r="I3" s="47"/>
      <c r="J3" s="47"/>
      <c r="K3" s="47"/>
      <c r="L3" s="47"/>
      <c r="M3" s="47"/>
      <c r="N3" s="5"/>
    </row>
    <row r="4" spans="1:19" x14ac:dyDescent="0.35">
      <c r="A4" s="4"/>
      <c r="H4" s="47"/>
      <c r="I4" s="47"/>
      <c r="J4" s="47"/>
      <c r="K4" s="47"/>
      <c r="L4" s="47"/>
      <c r="M4" s="47"/>
      <c r="N4" s="5"/>
    </row>
    <row r="5" spans="1:19" x14ac:dyDescent="0.35">
      <c r="A5" s="4"/>
      <c r="N5" s="5"/>
      <c r="P5" s="28"/>
      <c r="Q5" s="28"/>
      <c r="R5" s="28"/>
      <c r="S5" s="28"/>
    </row>
    <row r="6" spans="1:19" x14ac:dyDescent="0.35">
      <c r="A6" s="4"/>
      <c r="C6" s="23" t="s">
        <v>0</v>
      </c>
      <c r="D6" s="50"/>
      <c r="E6" s="50"/>
      <c r="F6" s="51" t="s">
        <v>1</v>
      </c>
      <c r="G6" s="52"/>
      <c r="H6" s="39" t="s">
        <v>54</v>
      </c>
      <c r="I6" s="39"/>
      <c r="J6" s="39"/>
      <c r="K6" s="39"/>
      <c r="L6" s="39"/>
      <c r="M6" s="39"/>
      <c r="N6" s="5"/>
    </row>
    <row r="7" spans="1:19" x14ac:dyDescent="0.35">
      <c r="A7" s="4"/>
      <c r="B7" s="53" t="s">
        <v>3</v>
      </c>
      <c r="C7" s="54"/>
      <c r="D7" s="55" t="s">
        <v>55</v>
      </c>
      <c r="E7" s="55"/>
      <c r="F7" s="55"/>
      <c r="G7" s="55"/>
      <c r="H7" s="55"/>
      <c r="I7" s="55"/>
      <c r="J7" s="55"/>
      <c r="K7" s="55"/>
      <c r="L7" s="55"/>
      <c r="M7" s="55"/>
      <c r="N7" s="5"/>
    </row>
    <row r="8" spans="1:19" x14ac:dyDescent="0.35">
      <c r="A8" s="4"/>
      <c r="D8" s="56"/>
      <c r="E8" s="56"/>
      <c r="F8" s="56"/>
      <c r="G8" s="56"/>
      <c r="H8" s="56"/>
      <c r="I8" s="57" t="s">
        <v>5</v>
      </c>
      <c r="J8" s="57"/>
      <c r="K8" s="57"/>
      <c r="L8" s="58">
        <v>2</v>
      </c>
      <c r="M8" s="58"/>
      <c r="N8" s="5"/>
    </row>
    <row r="9" spans="1:19" x14ac:dyDescent="0.35">
      <c r="A9" s="4"/>
      <c r="N9" s="5"/>
    </row>
    <row r="10" spans="1:19" x14ac:dyDescent="0.35">
      <c r="A10" s="4"/>
      <c r="B10" s="59" t="s">
        <v>6</v>
      </c>
      <c r="C10" s="59"/>
      <c r="D10" s="59"/>
      <c r="E10" s="59"/>
      <c r="F10" s="27" t="s">
        <v>7</v>
      </c>
      <c r="G10" s="27" t="s">
        <v>8</v>
      </c>
      <c r="H10" s="27" t="s">
        <v>9</v>
      </c>
      <c r="I10" s="27" t="s">
        <v>10</v>
      </c>
      <c r="J10" s="27" t="s">
        <v>11</v>
      </c>
      <c r="K10" s="27" t="s">
        <v>12</v>
      </c>
      <c r="L10" s="27" t="s">
        <v>13</v>
      </c>
      <c r="M10" s="27" t="s">
        <v>14</v>
      </c>
      <c r="N10" s="5"/>
    </row>
    <row r="11" spans="1:19" x14ac:dyDescent="0.35">
      <c r="A11" s="4"/>
      <c r="B11" s="44" t="s">
        <v>56</v>
      </c>
      <c r="C11" s="45"/>
      <c r="D11" s="45"/>
      <c r="E11" s="46"/>
      <c r="F11" s="19" t="s">
        <v>16</v>
      </c>
      <c r="G11" s="19">
        <v>0.25</v>
      </c>
      <c r="H11" s="19">
        <v>1.19</v>
      </c>
      <c r="I11" s="17">
        <f>IF(G11="","",G11*H11)</f>
        <v>0.29749999999999999</v>
      </c>
      <c r="J11" s="12">
        <f t="shared" ref="J11:J21" si="0">IF(G11="","",$G11/$D$29)</f>
        <v>0.30487804878048774</v>
      </c>
      <c r="K11" s="20">
        <v>2.99</v>
      </c>
      <c r="L11" s="13">
        <f>IF(K11="","",K11*I11)</f>
        <v>0.88952500000000001</v>
      </c>
      <c r="M11" s="12">
        <f t="shared" ref="M11:M21" si="1">IF(L11="","",L11/$L$28)</f>
        <v>0.46696419595566296</v>
      </c>
      <c r="N11" s="5"/>
    </row>
    <row r="12" spans="1:19" x14ac:dyDescent="0.35">
      <c r="A12" s="4"/>
      <c r="B12" s="44" t="s">
        <v>57</v>
      </c>
      <c r="C12" s="45"/>
      <c r="D12" s="45"/>
      <c r="E12" s="46"/>
      <c r="F12" s="19" t="s">
        <v>16</v>
      </c>
      <c r="G12" s="19">
        <v>0.25</v>
      </c>
      <c r="H12" s="19">
        <v>1.21</v>
      </c>
      <c r="I12" s="17">
        <f t="shared" ref="I12:I27" si="2">IF(G12="","",G12*H12)</f>
        <v>0.30249999999999999</v>
      </c>
      <c r="J12" s="12">
        <f t="shared" si="0"/>
        <v>0.30487804878048774</v>
      </c>
      <c r="K12" s="20">
        <v>1.29</v>
      </c>
      <c r="L12" s="13">
        <f t="shared" ref="L12:L26" si="3">IF(K12="","",K12*I12)</f>
        <v>0.39022499999999999</v>
      </c>
      <c r="M12" s="12">
        <f t="shared" si="1"/>
        <v>0.20485214397211834</v>
      </c>
      <c r="N12" s="5"/>
    </row>
    <row r="13" spans="1:19" x14ac:dyDescent="0.35">
      <c r="A13" s="4"/>
      <c r="B13" s="44" t="s">
        <v>58</v>
      </c>
      <c r="C13" s="45"/>
      <c r="D13" s="45"/>
      <c r="E13" s="46"/>
      <c r="F13" s="19" t="s">
        <v>16</v>
      </c>
      <c r="G13" s="19">
        <v>0.1</v>
      </c>
      <c r="H13" s="19">
        <v>1</v>
      </c>
      <c r="I13" s="17">
        <f t="shared" si="2"/>
        <v>0.1</v>
      </c>
      <c r="J13" s="12">
        <f t="shared" si="0"/>
        <v>0.12195121951219511</v>
      </c>
      <c r="K13" s="20">
        <v>1.35</v>
      </c>
      <c r="L13" s="13">
        <f t="shared" si="3"/>
        <v>0.13500000000000001</v>
      </c>
      <c r="M13" s="12">
        <f t="shared" si="1"/>
        <v>7.0869471295370565E-2</v>
      </c>
      <c r="N13" s="5"/>
    </row>
    <row r="14" spans="1:19" x14ac:dyDescent="0.35">
      <c r="A14" s="4"/>
      <c r="B14" s="44" t="s">
        <v>59</v>
      </c>
      <c r="C14" s="45"/>
      <c r="D14" s="45"/>
      <c r="E14" s="46"/>
      <c r="F14" s="19" t="s">
        <v>16</v>
      </c>
      <c r="G14" s="19">
        <v>0.05</v>
      </c>
      <c r="H14" s="19">
        <v>1</v>
      </c>
      <c r="I14" s="17">
        <f t="shared" si="2"/>
        <v>0.05</v>
      </c>
      <c r="J14" s="12">
        <f t="shared" si="0"/>
        <v>6.0975609756097553E-2</v>
      </c>
      <c r="K14" s="20">
        <v>1.7</v>
      </c>
      <c r="L14" s="13">
        <f t="shared" si="3"/>
        <v>8.5000000000000006E-2</v>
      </c>
      <c r="M14" s="12">
        <f t="shared" si="1"/>
        <v>4.4621518963751841E-2</v>
      </c>
      <c r="N14" s="5"/>
    </row>
    <row r="15" spans="1:19" x14ac:dyDescent="0.35">
      <c r="A15" s="4"/>
      <c r="B15" s="44" t="s">
        <v>60</v>
      </c>
      <c r="C15" s="45"/>
      <c r="D15" s="45"/>
      <c r="E15" s="46"/>
      <c r="F15" s="19" t="s">
        <v>16</v>
      </c>
      <c r="G15" s="19">
        <v>0.02</v>
      </c>
      <c r="H15" s="19">
        <v>1.31</v>
      </c>
      <c r="I15" s="17">
        <f t="shared" si="2"/>
        <v>2.6200000000000001E-2</v>
      </c>
      <c r="J15" s="12">
        <f t="shared" si="0"/>
        <v>2.4390243902439018E-2</v>
      </c>
      <c r="K15" s="20">
        <v>1.8</v>
      </c>
      <c r="L15" s="13">
        <f t="shared" si="3"/>
        <v>4.7160000000000001E-2</v>
      </c>
      <c r="M15" s="12">
        <f t="shared" si="1"/>
        <v>2.4757068639182783E-2</v>
      </c>
      <c r="N15" s="5"/>
    </row>
    <row r="16" spans="1:19" x14ac:dyDescent="0.35">
      <c r="A16" s="4"/>
      <c r="B16" s="24" t="s">
        <v>61</v>
      </c>
      <c r="C16" s="25"/>
      <c r="D16" s="25"/>
      <c r="E16" s="26"/>
      <c r="F16" s="19" t="s">
        <v>16</v>
      </c>
      <c r="G16" s="19">
        <v>0.01</v>
      </c>
      <c r="H16" s="19">
        <v>1.25</v>
      </c>
      <c r="I16" s="17">
        <f t="shared" si="2"/>
        <v>1.2500000000000001E-2</v>
      </c>
      <c r="J16" s="12">
        <f t="shared" si="0"/>
        <v>1.2195121951219509E-2</v>
      </c>
      <c r="K16" s="20">
        <v>5.5</v>
      </c>
      <c r="L16" s="13">
        <f t="shared" si="3"/>
        <v>6.8750000000000006E-2</v>
      </c>
      <c r="M16" s="12">
        <f t="shared" si="1"/>
        <v>3.6090934455975755E-2</v>
      </c>
      <c r="N16" s="5"/>
    </row>
    <row r="17" spans="1:14" x14ac:dyDescent="0.35">
      <c r="A17" s="4"/>
      <c r="B17" s="24" t="s">
        <v>22</v>
      </c>
      <c r="C17" s="25"/>
      <c r="D17" s="25"/>
      <c r="E17" s="26"/>
      <c r="F17" s="19" t="s">
        <v>16</v>
      </c>
      <c r="G17" s="19">
        <v>0.02</v>
      </c>
      <c r="H17" s="19">
        <v>1.21</v>
      </c>
      <c r="I17" s="17">
        <f t="shared" si="2"/>
        <v>2.4199999999999999E-2</v>
      </c>
      <c r="J17" s="12">
        <f t="shared" si="0"/>
        <v>2.4390243902439018E-2</v>
      </c>
      <c r="K17" s="20">
        <v>0.84</v>
      </c>
      <c r="L17" s="13">
        <f t="shared" si="3"/>
        <v>2.0327999999999999E-2</v>
      </c>
      <c r="M17" s="12">
        <f t="shared" si="1"/>
        <v>1.0671367499942909E-2</v>
      </c>
      <c r="N17" s="5"/>
    </row>
    <row r="18" spans="1:14" x14ac:dyDescent="0.35">
      <c r="A18" s="4"/>
      <c r="B18" s="44" t="s">
        <v>62</v>
      </c>
      <c r="C18" s="45"/>
      <c r="D18" s="45"/>
      <c r="E18" s="46"/>
      <c r="F18" s="19" t="s">
        <v>16</v>
      </c>
      <c r="G18" s="19">
        <v>0.03</v>
      </c>
      <c r="H18" s="19">
        <v>1.04</v>
      </c>
      <c r="I18" s="17">
        <f t="shared" si="2"/>
        <v>3.1199999999999999E-2</v>
      </c>
      <c r="J18" s="12">
        <f t="shared" si="0"/>
        <v>3.6585365853658527E-2</v>
      </c>
      <c r="K18" s="20">
        <v>2.8</v>
      </c>
      <c r="L18" s="13">
        <f t="shared" si="3"/>
        <v>8.7359999999999993E-2</v>
      </c>
      <c r="M18" s="12">
        <f t="shared" si="1"/>
        <v>4.5860422313804237E-2</v>
      </c>
      <c r="N18" s="5"/>
    </row>
    <row r="19" spans="1:14" x14ac:dyDescent="0.35">
      <c r="A19" s="4"/>
      <c r="B19" s="44" t="s">
        <v>21</v>
      </c>
      <c r="C19" s="45"/>
      <c r="D19" s="45"/>
      <c r="E19" s="46"/>
      <c r="F19" s="19" t="s">
        <v>16</v>
      </c>
      <c r="G19" s="19">
        <v>2.5000000000000001E-2</v>
      </c>
      <c r="H19" s="19">
        <v>1.1100000000000001</v>
      </c>
      <c r="I19" s="17">
        <f t="shared" si="2"/>
        <v>2.7750000000000004E-2</v>
      </c>
      <c r="J19" s="12">
        <f t="shared" si="0"/>
        <v>3.0487804878048776E-2</v>
      </c>
      <c r="K19" s="20">
        <v>1.69</v>
      </c>
      <c r="L19" s="13">
        <f t="shared" si="3"/>
        <v>4.6897500000000002E-2</v>
      </c>
      <c r="M19" s="12">
        <f t="shared" si="1"/>
        <v>2.4619266889441785E-2</v>
      </c>
      <c r="N19" s="5"/>
    </row>
    <row r="20" spans="1:14" x14ac:dyDescent="0.35">
      <c r="A20" s="4"/>
      <c r="B20" s="44" t="s">
        <v>63</v>
      </c>
      <c r="C20" s="45"/>
      <c r="D20" s="45"/>
      <c r="E20" s="46"/>
      <c r="F20" s="19" t="s">
        <v>16</v>
      </c>
      <c r="G20" s="19">
        <v>0.05</v>
      </c>
      <c r="H20" s="19">
        <v>1.0900000000000001</v>
      </c>
      <c r="I20" s="17">
        <f t="shared" si="2"/>
        <v>5.4500000000000007E-2</v>
      </c>
      <c r="J20" s="12">
        <f t="shared" si="0"/>
        <v>6.0975609756097553E-2</v>
      </c>
      <c r="K20" s="20">
        <v>1.49</v>
      </c>
      <c r="L20" s="13">
        <f t="shared" si="3"/>
        <v>8.1205000000000013E-2</v>
      </c>
      <c r="M20" s="12">
        <f t="shared" si="1"/>
        <v>4.2629299381781983E-2</v>
      </c>
      <c r="N20" s="5"/>
    </row>
    <row r="21" spans="1:14" x14ac:dyDescent="0.35">
      <c r="A21" s="4"/>
      <c r="B21" s="44" t="s">
        <v>17</v>
      </c>
      <c r="C21" s="45"/>
      <c r="D21" s="45"/>
      <c r="E21" s="46"/>
      <c r="F21" s="19" t="s">
        <v>16</v>
      </c>
      <c r="G21" s="19">
        <v>1.4999999999999999E-2</v>
      </c>
      <c r="H21" s="19">
        <v>1.08</v>
      </c>
      <c r="I21" s="17">
        <f t="shared" si="2"/>
        <v>1.6199999999999999E-2</v>
      </c>
      <c r="J21" s="12">
        <f t="shared" si="0"/>
        <v>1.8292682926829264E-2</v>
      </c>
      <c r="K21" s="20">
        <v>3.3</v>
      </c>
      <c r="L21" s="13">
        <f t="shared" si="3"/>
        <v>5.3459999999999994E-2</v>
      </c>
      <c r="M21" s="12">
        <f t="shared" si="1"/>
        <v>2.806431063296674E-2</v>
      </c>
      <c r="N21" s="5"/>
    </row>
    <row r="22" spans="1:14" x14ac:dyDescent="0.35">
      <c r="A22" s="4"/>
      <c r="B22" s="24" t="s">
        <v>64</v>
      </c>
      <c r="C22" s="25"/>
      <c r="D22" s="25"/>
      <c r="E22" s="26"/>
      <c r="F22" s="19" t="s">
        <v>26</v>
      </c>
      <c r="G22" s="19"/>
      <c r="H22" s="19"/>
      <c r="I22" s="17"/>
      <c r="J22" s="12"/>
      <c r="K22" s="20"/>
      <c r="L22" s="13"/>
      <c r="M22" s="12"/>
      <c r="N22" s="5"/>
    </row>
    <row r="23" spans="1:14" x14ac:dyDescent="0.35">
      <c r="A23" s="4"/>
      <c r="B23" s="44" t="s">
        <v>28</v>
      </c>
      <c r="C23" s="45"/>
      <c r="D23" s="45"/>
      <c r="E23" s="46"/>
      <c r="F23" s="19" t="s">
        <v>26</v>
      </c>
      <c r="G23" s="19"/>
      <c r="H23" s="19"/>
      <c r="I23" s="17" t="str">
        <f t="shared" si="2"/>
        <v/>
      </c>
      <c r="J23" s="12" t="str">
        <f>IF(G23="","",$G23/$D$29)</f>
        <v/>
      </c>
      <c r="K23" s="20"/>
      <c r="L23" s="13" t="str">
        <f t="shared" si="3"/>
        <v/>
      </c>
      <c r="M23" s="12" t="str">
        <f>IF(L23="","",L23/$L$28)</f>
        <v/>
      </c>
      <c r="N23" s="5"/>
    </row>
    <row r="24" spans="1:14" x14ac:dyDescent="0.35">
      <c r="A24" s="4"/>
      <c r="B24" s="44" t="s">
        <v>65</v>
      </c>
      <c r="C24" s="45"/>
      <c r="D24" s="45"/>
      <c r="E24" s="46"/>
      <c r="F24" s="19" t="s">
        <v>26</v>
      </c>
      <c r="G24" s="19"/>
      <c r="H24" s="19"/>
      <c r="I24" s="17" t="str">
        <f t="shared" si="2"/>
        <v/>
      </c>
      <c r="J24" s="12" t="str">
        <f>IF(G24="","",$G24/$D$29)</f>
        <v/>
      </c>
      <c r="K24" s="20"/>
      <c r="L24" s="13" t="str">
        <f t="shared" si="3"/>
        <v/>
      </c>
      <c r="M24" s="12" t="str">
        <f>IF(L24="","",L24/$L$28)</f>
        <v/>
      </c>
      <c r="N24" s="5"/>
    </row>
    <row r="25" spans="1:14" x14ac:dyDescent="0.35">
      <c r="A25" s="4"/>
      <c r="B25" s="24" t="s">
        <v>66</v>
      </c>
      <c r="C25" s="25"/>
      <c r="D25" s="25"/>
      <c r="E25" s="26"/>
      <c r="F25" s="19" t="s">
        <v>26</v>
      </c>
      <c r="G25" s="19"/>
      <c r="H25" s="19"/>
      <c r="I25" s="17"/>
      <c r="J25" s="12"/>
      <c r="K25" s="20"/>
      <c r="L25" s="13"/>
      <c r="M25" s="12"/>
      <c r="N25" s="5"/>
    </row>
    <row r="26" spans="1:14" x14ac:dyDescent="0.35">
      <c r="A26" s="4"/>
      <c r="B26" s="44" t="s">
        <v>25</v>
      </c>
      <c r="C26" s="45"/>
      <c r="D26" s="45"/>
      <c r="E26" s="46"/>
      <c r="F26" s="19" t="s">
        <v>26</v>
      </c>
      <c r="G26" s="19"/>
      <c r="H26" s="19"/>
      <c r="I26" s="17" t="str">
        <f t="shared" si="2"/>
        <v/>
      </c>
      <c r="J26" s="12"/>
      <c r="K26" s="20"/>
      <c r="L26" s="13" t="str">
        <f t="shared" si="3"/>
        <v/>
      </c>
      <c r="M26" s="12" t="str">
        <f>IF(L26="","",L26/$L$28)</f>
        <v/>
      </c>
      <c r="N26" s="5"/>
    </row>
    <row r="27" spans="1:14" x14ac:dyDescent="0.35">
      <c r="A27" s="4"/>
      <c r="B27" s="44" t="s">
        <v>67</v>
      </c>
      <c r="C27" s="45"/>
      <c r="D27" s="45"/>
      <c r="E27" s="46"/>
      <c r="F27" s="19" t="s">
        <v>26</v>
      </c>
      <c r="G27" s="19"/>
      <c r="H27" s="19"/>
      <c r="I27" s="17" t="str">
        <f t="shared" si="2"/>
        <v/>
      </c>
      <c r="J27" s="12"/>
      <c r="K27" s="20"/>
      <c r="L27" s="13"/>
      <c r="M27" s="12"/>
      <c r="N27" s="5"/>
    </row>
    <row r="28" spans="1:14" x14ac:dyDescent="0.35">
      <c r="A28" s="4"/>
      <c r="J28" s="43" t="s">
        <v>31</v>
      </c>
      <c r="K28" s="43"/>
      <c r="L28" s="14">
        <f>IF(L11="","",SUM(L11:L27))</f>
        <v>1.9049105000000002</v>
      </c>
      <c r="M28" s="7"/>
      <c r="N28" s="5"/>
    </row>
    <row r="29" spans="1:14" x14ac:dyDescent="0.35">
      <c r="A29" s="4"/>
      <c r="B29" s="41" t="s">
        <v>32</v>
      </c>
      <c r="C29" s="42"/>
      <c r="D29" s="17">
        <f>IF(G12="","",SUM(G11:G26))</f>
        <v>0.82000000000000017</v>
      </c>
      <c r="E29" s="21" t="s">
        <v>33</v>
      </c>
      <c r="F29" s="19">
        <v>0.98</v>
      </c>
      <c r="G29" s="21" t="s">
        <v>34</v>
      </c>
      <c r="H29" s="17">
        <f>IF(F30="","",F30/L8)</f>
        <v>0.4018000000000001</v>
      </c>
      <c r="I29" s="6" t="s">
        <v>35</v>
      </c>
      <c r="J29" s="13"/>
      <c r="K29" s="41" t="s">
        <v>36</v>
      </c>
      <c r="L29" s="42"/>
      <c r="M29" s="13" t="str">
        <f>IF(J30="","",J30-H30)</f>
        <v/>
      </c>
      <c r="N29" s="5"/>
    </row>
    <row r="30" spans="1:14" x14ac:dyDescent="0.35">
      <c r="A30" s="4"/>
      <c r="B30" s="41" t="s">
        <v>37</v>
      </c>
      <c r="C30" s="42"/>
      <c r="D30" s="13">
        <f>IF(L28="","",(L28*1)/D29)</f>
        <v>2.3230615853658532</v>
      </c>
      <c r="E30" s="21" t="s">
        <v>38</v>
      </c>
      <c r="F30" s="18">
        <f>IF(D29="","",D29*F29)</f>
        <v>0.8036000000000002</v>
      </c>
      <c r="G30" s="21" t="s">
        <v>39</v>
      </c>
      <c r="H30" s="13">
        <f>IF(H29="","",L28/L8)</f>
        <v>0.95245525000000009</v>
      </c>
      <c r="I30" s="6" t="s">
        <v>40</v>
      </c>
      <c r="J30" s="15"/>
      <c r="K30" s="41" t="s">
        <v>41</v>
      </c>
      <c r="L30" s="42"/>
      <c r="M30" s="16" t="str">
        <f>IF(M29="","",M29/J30)</f>
        <v/>
      </c>
      <c r="N30" s="5"/>
    </row>
    <row r="31" spans="1:14" x14ac:dyDescent="0.35">
      <c r="A31" s="4"/>
      <c r="N31" s="5"/>
    </row>
    <row r="32" spans="1:14" x14ac:dyDescent="0.35">
      <c r="A32" s="4"/>
      <c r="B32" s="49" t="s">
        <v>42</v>
      </c>
      <c r="C32" s="49"/>
      <c r="D32" s="49"/>
      <c r="E32" s="22"/>
      <c r="F32" s="38" t="s">
        <v>43</v>
      </c>
      <c r="G32" s="38"/>
      <c r="H32" s="38"/>
      <c r="I32" s="39" t="s">
        <v>44</v>
      </c>
      <c r="J32" s="39"/>
      <c r="K32" s="39"/>
      <c r="L32" s="39"/>
      <c r="M32" s="39"/>
      <c r="N32" s="5"/>
    </row>
    <row r="33" spans="1:14" x14ac:dyDescent="0.35">
      <c r="A33" s="4"/>
      <c r="B33" s="49"/>
      <c r="C33" s="49"/>
      <c r="D33" s="49"/>
      <c r="E33" s="22"/>
      <c r="F33" s="38" t="s">
        <v>45</v>
      </c>
      <c r="G33" s="38"/>
      <c r="H33" s="38"/>
      <c r="I33" s="40" t="s">
        <v>68</v>
      </c>
      <c r="J33" s="39"/>
      <c r="K33" s="39"/>
      <c r="L33" s="39"/>
      <c r="M33" s="39"/>
      <c r="N33" s="5"/>
    </row>
    <row r="34" spans="1:14" x14ac:dyDescent="0.35">
      <c r="A34" s="4"/>
      <c r="B34" s="49"/>
      <c r="C34" s="49"/>
      <c r="D34" s="49"/>
      <c r="E34" s="22"/>
      <c r="F34" s="38" t="s">
        <v>47</v>
      </c>
      <c r="G34" s="38"/>
      <c r="H34" s="38"/>
      <c r="I34" s="39" t="s">
        <v>69</v>
      </c>
      <c r="J34" s="39"/>
      <c r="K34" s="39"/>
      <c r="L34" s="39"/>
      <c r="M34" s="39"/>
      <c r="N34" s="5"/>
    </row>
    <row r="35" spans="1:14" x14ac:dyDescent="0.35">
      <c r="A35" s="4"/>
      <c r="B35" s="49"/>
      <c r="C35" s="49"/>
      <c r="D35" s="49"/>
      <c r="E35" s="22"/>
      <c r="F35" s="38" t="s">
        <v>49</v>
      </c>
      <c r="G35" s="38"/>
      <c r="H35" s="38"/>
      <c r="I35" s="40" t="s">
        <v>70</v>
      </c>
      <c r="J35" s="39"/>
      <c r="K35" s="39"/>
      <c r="L35" s="39"/>
      <c r="M35" s="39"/>
      <c r="N35" s="5"/>
    </row>
    <row r="36" spans="1:14" x14ac:dyDescent="0.35">
      <c r="A36" s="4"/>
      <c r="B36" s="49"/>
      <c r="C36" s="49"/>
      <c r="D36" s="49"/>
      <c r="E36" s="22"/>
      <c r="F36" s="38" t="s">
        <v>51</v>
      </c>
      <c r="G36" s="38"/>
      <c r="H36" s="38"/>
      <c r="I36" s="39" t="s">
        <v>71</v>
      </c>
      <c r="J36" s="39"/>
      <c r="K36" s="39"/>
      <c r="L36" s="39"/>
      <c r="M36" s="39"/>
      <c r="N36" s="5"/>
    </row>
    <row r="37" spans="1:14" x14ac:dyDescent="0.35">
      <c r="A37" s="4"/>
      <c r="B37" s="8"/>
      <c r="C37" s="8"/>
      <c r="D37" s="8"/>
      <c r="I37" s="7"/>
      <c r="J37" s="7"/>
      <c r="K37" s="7"/>
      <c r="L37" s="7"/>
      <c r="M37" s="7"/>
      <c r="N37" s="5"/>
    </row>
    <row r="38" spans="1:14" x14ac:dyDescent="0.35">
      <c r="A38" s="4"/>
      <c r="B38" s="48" t="s">
        <v>52</v>
      </c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5"/>
    </row>
    <row r="39" spans="1:14" x14ac:dyDescent="0.35">
      <c r="A39" s="4"/>
      <c r="B39" s="37" t="s">
        <v>72</v>
      </c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5"/>
    </row>
    <row r="40" spans="1:14" x14ac:dyDescent="0.35">
      <c r="A40" s="4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5"/>
    </row>
    <row r="41" spans="1:14" x14ac:dyDescent="0.35">
      <c r="A41" s="4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5"/>
    </row>
    <row r="42" spans="1:14" x14ac:dyDescent="0.35">
      <c r="A42" s="4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5"/>
    </row>
    <row r="43" spans="1:14" x14ac:dyDescent="0.35">
      <c r="A43" s="4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5"/>
    </row>
    <row r="44" spans="1:14" x14ac:dyDescent="0.35">
      <c r="A44" s="4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5"/>
    </row>
    <row r="45" spans="1:14" x14ac:dyDescent="0.35">
      <c r="A45" s="4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5"/>
    </row>
    <row r="46" spans="1:14" x14ac:dyDescent="0.35">
      <c r="A46" s="4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5"/>
    </row>
    <row r="47" spans="1:14" x14ac:dyDescent="0.35">
      <c r="A47" s="4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5"/>
    </row>
    <row r="48" spans="1:14" ht="15" thickBot="1" x14ac:dyDescent="0.4">
      <c r="A48" s="9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1"/>
    </row>
  </sheetData>
  <mergeCells count="41">
    <mergeCell ref="B39:M47"/>
    <mergeCell ref="I34:M34"/>
    <mergeCell ref="F35:H35"/>
    <mergeCell ref="I35:M35"/>
    <mergeCell ref="F36:H36"/>
    <mergeCell ref="I36:M36"/>
    <mergeCell ref="B38:M38"/>
    <mergeCell ref="B29:C29"/>
    <mergeCell ref="K29:L29"/>
    <mergeCell ref="B30:C30"/>
    <mergeCell ref="K30:L30"/>
    <mergeCell ref="B32:D36"/>
    <mergeCell ref="F32:H32"/>
    <mergeCell ref="I32:M32"/>
    <mergeCell ref="F33:H33"/>
    <mergeCell ref="I33:M33"/>
    <mergeCell ref="F34:H34"/>
    <mergeCell ref="J28:K28"/>
    <mergeCell ref="B13:E13"/>
    <mergeCell ref="B14:E14"/>
    <mergeCell ref="B15:E15"/>
    <mergeCell ref="B18:E18"/>
    <mergeCell ref="B19:E19"/>
    <mergeCell ref="B20:E20"/>
    <mergeCell ref="B21:E21"/>
    <mergeCell ref="B23:E23"/>
    <mergeCell ref="B24:E24"/>
    <mergeCell ref="B26:E26"/>
    <mergeCell ref="B27:E27"/>
    <mergeCell ref="B12:E12"/>
    <mergeCell ref="H3:M4"/>
    <mergeCell ref="D6:E6"/>
    <mergeCell ref="F6:G6"/>
    <mergeCell ref="H6:M6"/>
    <mergeCell ref="B7:C7"/>
    <mergeCell ref="D7:M7"/>
    <mergeCell ref="D8:H8"/>
    <mergeCell ref="I8:K8"/>
    <mergeCell ref="L8:M8"/>
    <mergeCell ref="B10:E10"/>
    <mergeCell ref="B11:E11"/>
  </mergeCells>
  <dataValidations count="1">
    <dataValidation allowBlank="1" showInputMessage="1" showErrorMessage="1" promptTitle="Médida" sqref="F10" xr:uid="{7FC58CCA-576F-4FEC-8E9D-FA4DAD006713}"/>
  </dataValidations>
  <pageMargins left="0.7" right="0.7" top="0.75" bottom="0.75" header="0.3" footer="0.3"/>
  <pageSetup paperSize="9" scale="84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B5E9E2-69F0-4A29-A29F-99CA809EB0BD}">
  <sheetPr>
    <pageSetUpPr fitToPage="1"/>
  </sheetPr>
  <dimension ref="A1:S41"/>
  <sheetViews>
    <sheetView zoomScale="110" zoomScaleNormal="110" zoomScaleSheetLayoutView="90" workbookViewId="0">
      <selection activeCell="D7" sqref="D7:M7"/>
    </sheetView>
  </sheetViews>
  <sheetFormatPr defaultRowHeight="14.5" x14ac:dyDescent="0.35"/>
  <cols>
    <col min="1" max="1" width="2.26953125" customWidth="1"/>
    <col min="2" max="2" width="5" customWidth="1"/>
    <col min="3" max="3" width="12.54296875" customWidth="1"/>
    <col min="4" max="4" width="8.54296875" customWidth="1"/>
    <col min="5" max="5" width="10.81640625" customWidth="1"/>
    <col min="6" max="6" width="8.26953125" customWidth="1"/>
    <col min="7" max="7" width="8.453125" bestFit="1" customWidth="1"/>
    <col min="8" max="8" width="6.26953125" customWidth="1"/>
    <col min="9" max="9" width="6.81640625" customWidth="1"/>
    <col min="10" max="10" width="8.7265625" bestFit="1" customWidth="1"/>
    <col min="11" max="11" width="7.7265625" customWidth="1"/>
    <col min="12" max="12" width="8.1796875" customWidth="1"/>
    <col min="13" max="13" width="7.453125" customWidth="1"/>
    <col min="14" max="14" width="2.1796875" customWidth="1"/>
  </cols>
  <sheetData>
    <row r="1" spans="1:19" ht="15" thickBot="1" x14ac:dyDescent="0.4"/>
    <row r="2" spans="1:19" ht="15" customHeight="1" x14ac:dyDescent="0.35">
      <c r="A2" s="1"/>
      <c r="B2" s="2"/>
      <c r="C2" s="2"/>
      <c r="D2" s="2"/>
      <c r="E2" s="2"/>
      <c r="F2" s="2"/>
      <c r="G2" s="2"/>
      <c r="H2" s="2"/>
      <c r="I2" s="2"/>
      <c r="J2" s="2"/>
      <c r="K2" s="29"/>
      <c r="L2" s="29"/>
      <c r="M2" s="29"/>
      <c r="N2" s="3"/>
    </row>
    <row r="3" spans="1:19" ht="15" customHeight="1" x14ac:dyDescent="0.35">
      <c r="A3" s="4"/>
      <c r="H3" s="47"/>
      <c r="I3" s="47"/>
      <c r="J3" s="47"/>
      <c r="K3" s="47"/>
      <c r="L3" s="47"/>
      <c r="M3" s="47"/>
      <c r="N3" s="5"/>
    </row>
    <row r="4" spans="1:19" x14ac:dyDescent="0.35">
      <c r="A4" s="4"/>
      <c r="H4" s="47"/>
      <c r="I4" s="47"/>
      <c r="J4" s="47"/>
      <c r="K4" s="47"/>
      <c r="L4" s="47"/>
      <c r="M4" s="47"/>
      <c r="N4" s="5"/>
    </row>
    <row r="5" spans="1:19" x14ac:dyDescent="0.35">
      <c r="A5" s="4"/>
      <c r="N5" s="5"/>
      <c r="P5" s="28"/>
      <c r="Q5" s="28"/>
      <c r="R5" s="28"/>
      <c r="S5" s="28"/>
    </row>
    <row r="6" spans="1:19" x14ac:dyDescent="0.35">
      <c r="A6" s="4"/>
      <c r="C6" s="23" t="s">
        <v>0</v>
      </c>
      <c r="D6" s="50"/>
      <c r="E6" s="50"/>
      <c r="F6" s="51" t="s">
        <v>1</v>
      </c>
      <c r="G6" s="52"/>
      <c r="H6" s="39" t="s">
        <v>73</v>
      </c>
      <c r="I6" s="39"/>
      <c r="J6" s="39"/>
      <c r="K6" s="39"/>
      <c r="L6" s="39"/>
      <c r="M6" s="39"/>
      <c r="N6" s="5"/>
    </row>
    <row r="7" spans="1:19" x14ac:dyDescent="0.35">
      <c r="A7" s="4"/>
      <c r="B7" s="53" t="s">
        <v>3</v>
      </c>
      <c r="C7" s="54"/>
      <c r="D7" s="55" t="s">
        <v>74</v>
      </c>
      <c r="E7" s="55"/>
      <c r="F7" s="55"/>
      <c r="G7" s="55"/>
      <c r="H7" s="55"/>
      <c r="I7" s="55"/>
      <c r="J7" s="55"/>
      <c r="K7" s="55"/>
      <c r="L7" s="55"/>
      <c r="M7" s="55"/>
      <c r="N7" s="5"/>
    </row>
    <row r="8" spans="1:19" x14ac:dyDescent="0.35">
      <c r="A8" s="4"/>
      <c r="D8" s="56"/>
      <c r="E8" s="56"/>
      <c r="F8" s="56"/>
      <c r="G8" s="56"/>
      <c r="H8" s="56"/>
      <c r="I8" s="57" t="s">
        <v>5</v>
      </c>
      <c r="J8" s="57"/>
      <c r="K8" s="57"/>
      <c r="L8" s="58">
        <v>2</v>
      </c>
      <c r="M8" s="58"/>
      <c r="N8" s="5"/>
    </row>
    <row r="9" spans="1:19" x14ac:dyDescent="0.35">
      <c r="A9" s="4"/>
      <c r="N9" s="5"/>
    </row>
    <row r="10" spans="1:19" x14ac:dyDescent="0.35">
      <c r="A10" s="4"/>
      <c r="B10" s="59" t="s">
        <v>6</v>
      </c>
      <c r="C10" s="59"/>
      <c r="D10" s="59"/>
      <c r="E10" s="59"/>
      <c r="F10" s="27" t="s">
        <v>7</v>
      </c>
      <c r="G10" s="27" t="s">
        <v>8</v>
      </c>
      <c r="H10" s="27" t="s">
        <v>9</v>
      </c>
      <c r="I10" s="27" t="s">
        <v>10</v>
      </c>
      <c r="J10" s="27" t="s">
        <v>11</v>
      </c>
      <c r="K10" s="27" t="s">
        <v>12</v>
      </c>
      <c r="L10" s="27" t="s">
        <v>13</v>
      </c>
      <c r="M10" s="27" t="s">
        <v>14</v>
      </c>
      <c r="N10" s="5"/>
    </row>
    <row r="11" spans="1:19" x14ac:dyDescent="0.35">
      <c r="A11" s="4"/>
      <c r="B11" s="30" t="s">
        <v>75</v>
      </c>
      <c r="C11" s="31"/>
      <c r="D11" s="31"/>
      <c r="E11" s="32"/>
      <c r="F11" s="19" t="s">
        <v>16</v>
      </c>
      <c r="G11" s="19">
        <v>0.06</v>
      </c>
      <c r="H11" s="19">
        <v>1</v>
      </c>
      <c r="I11" s="17">
        <f>IF(G11="","",G11*H11)</f>
        <v>0.06</v>
      </c>
      <c r="J11" s="12">
        <f t="shared" ref="J11:J20" si="0">IF(G11="","",$G11/$D$22)</f>
        <v>0.26905829596412556</v>
      </c>
      <c r="K11" s="20">
        <v>10</v>
      </c>
      <c r="L11" s="13">
        <f>IF(K11="","",K11*I11)</f>
        <v>0.6</v>
      </c>
      <c r="M11" s="12">
        <f t="shared" ref="M11:M20" si="1">IF(L11="","",L11/$L$21)</f>
        <v>0.38569830678443323</v>
      </c>
      <c r="N11" s="5"/>
    </row>
    <row r="12" spans="1:19" x14ac:dyDescent="0.35">
      <c r="A12" s="4"/>
      <c r="B12" s="30" t="s">
        <v>28</v>
      </c>
      <c r="C12" s="31"/>
      <c r="D12" s="31"/>
      <c r="E12" s="32"/>
      <c r="F12" s="19" t="s">
        <v>76</v>
      </c>
      <c r="G12" s="19">
        <v>2.8000000000000001E-2</v>
      </c>
      <c r="H12" s="19">
        <v>1</v>
      </c>
      <c r="I12" s="17">
        <f t="shared" ref="I12:I20" si="2">IF(G12="","",G12*H12)</f>
        <v>2.8000000000000001E-2</v>
      </c>
      <c r="J12" s="12">
        <f t="shared" si="0"/>
        <v>0.12556053811659196</v>
      </c>
      <c r="K12" s="20">
        <v>3.19</v>
      </c>
      <c r="L12" s="13">
        <f t="shared" ref="L12:L20" si="3">IF(K12="","",K12*I12)</f>
        <v>8.9319999999999997E-2</v>
      </c>
      <c r="M12" s="12">
        <f t="shared" si="1"/>
        <v>5.7417621269975967E-2</v>
      </c>
      <c r="N12" s="5"/>
    </row>
    <row r="13" spans="1:19" x14ac:dyDescent="0.35">
      <c r="A13" s="4"/>
      <c r="B13" s="30" t="s">
        <v>77</v>
      </c>
      <c r="C13" s="31"/>
      <c r="D13" s="31"/>
      <c r="E13" s="32"/>
      <c r="F13" s="19" t="s">
        <v>16</v>
      </c>
      <c r="G13" s="19">
        <v>0.02</v>
      </c>
      <c r="H13" s="19">
        <v>1</v>
      </c>
      <c r="I13" s="17">
        <f t="shared" si="2"/>
        <v>0.02</v>
      </c>
      <c r="J13" s="12">
        <f t="shared" si="0"/>
        <v>8.9686098654708529E-2</v>
      </c>
      <c r="K13" s="20">
        <v>0.79</v>
      </c>
      <c r="L13" s="13">
        <f t="shared" si="3"/>
        <v>1.5800000000000002E-2</v>
      </c>
      <c r="M13" s="12">
        <f t="shared" si="1"/>
        <v>1.0156722078656744E-2</v>
      </c>
      <c r="N13" s="5"/>
    </row>
    <row r="14" spans="1:19" x14ac:dyDescent="0.35">
      <c r="A14" s="4"/>
      <c r="B14" s="30" t="s">
        <v>78</v>
      </c>
      <c r="C14" s="31"/>
      <c r="D14" s="31"/>
      <c r="E14" s="32"/>
      <c r="F14" s="19" t="s">
        <v>16</v>
      </c>
      <c r="G14" s="19">
        <v>8.0000000000000002E-3</v>
      </c>
      <c r="H14" s="19">
        <v>1</v>
      </c>
      <c r="I14" s="17">
        <f t="shared" si="2"/>
        <v>8.0000000000000002E-3</v>
      </c>
      <c r="J14" s="12">
        <f t="shared" si="0"/>
        <v>3.5874439461883414E-2</v>
      </c>
      <c r="K14" s="20">
        <v>3.25</v>
      </c>
      <c r="L14" s="13">
        <f t="shared" si="3"/>
        <v>2.6000000000000002E-2</v>
      </c>
      <c r="M14" s="12">
        <f t="shared" si="1"/>
        <v>1.6713593293992111E-2</v>
      </c>
      <c r="N14" s="5"/>
    </row>
    <row r="15" spans="1:19" x14ac:dyDescent="0.35">
      <c r="A15" s="4"/>
      <c r="B15" s="30" t="s">
        <v>79</v>
      </c>
      <c r="C15" s="31"/>
      <c r="D15" s="31"/>
      <c r="E15" s="32"/>
      <c r="F15" s="19" t="s">
        <v>16</v>
      </c>
      <c r="G15" s="19">
        <v>0.05</v>
      </c>
      <c r="H15" s="19">
        <v>1</v>
      </c>
      <c r="I15" s="17">
        <f t="shared" si="2"/>
        <v>0.05</v>
      </c>
      <c r="J15" s="12">
        <f t="shared" si="0"/>
        <v>0.22421524663677134</v>
      </c>
      <c r="K15" s="20">
        <v>5</v>
      </c>
      <c r="L15" s="13">
        <f t="shared" si="3"/>
        <v>0.25</v>
      </c>
      <c r="M15" s="12">
        <f t="shared" si="1"/>
        <v>0.16070762782684719</v>
      </c>
      <c r="N15" s="5"/>
    </row>
    <row r="16" spans="1:19" x14ac:dyDescent="0.35">
      <c r="A16" s="4"/>
      <c r="B16" s="30" t="s">
        <v>80</v>
      </c>
      <c r="C16" s="31"/>
      <c r="D16" s="31"/>
      <c r="E16" s="32"/>
      <c r="F16" s="19" t="s">
        <v>16</v>
      </c>
      <c r="G16" s="19">
        <v>2.5000000000000001E-2</v>
      </c>
      <c r="H16" s="19">
        <v>1</v>
      </c>
      <c r="I16" s="17">
        <f t="shared" si="2"/>
        <v>2.5000000000000001E-2</v>
      </c>
      <c r="J16" s="12">
        <f t="shared" si="0"/>
        <v>0.11210762331838567</v>
      </c>
      <c r="K16" s="20">
        <v>5.5</v>
      </c>
      <c r="L16" s="13">
        <f t="shared" si="3"/>
        <v>0.13750000000000001</v>
      </c>
      <c r="M16" s="12">
        <f t="shared" si="1"/>
        <v>8.8389195304765966E-2</v>
      </c>
      <c r="N16" s="5"/>
    </row>
    <row r="17" spans="1:14" x14ac:dyDescent="0.35">
      <c r="A17" s="4"/>
      <c r="B17" s="30" t="s">
        <v>81</v>
      </c>
      <c r="C17" s="31"/>
      <c r="D17" s="31"/>
      <c r="E17" s="32"/>
      <c r="F17" s="19" t="s">
        <v>16</v>
      </c>
      <c r="G17" s="19">
        <v>0.01</v>
      </c>
      <c r="H17" s="19">
        <v>1</v>
      </c>
      <c r="I17" s="17">
        <f t="shared" si="2"/>
        <v>0.01</v>
      </c>
      <c r="J17" s="12">
        <f t="shared" si="0"/>
        <v>4.4843049327354265E-2</v>
      </c>
      <c r="K17" s="20">
        <v>13.95</v>
      </c>
      <c r="L17" s="13">
        <f t="shared" si="3"/>
        <v>0.13949999999999999</v>
      </c>
      <c r="M17" s="12">
        <f t="shared" si="1"/>
        <v>8.9674856327380731E-2</v>
      </c>
      <c r="N17" s="5"/>
    </row>
    <row r="18" spans="1:14" x14ac:dyDescent="0.35">
      <c r="A18" s="4"/>
      <c r="B18" s="30" t="s">
        <v>82</v>
      </c>
      <c r="C18" s="31"/>
      <c r="D18" s="31"/>
      <c r="E18" s="32"/>
      <c r="F18" s="19" t="s">
        <v>16</v>
      </c>
      <c r="G18" s="19">
        <v>7.0000000000000001E-3</v>
      </c>
      <c r="H18" s="19">
        <v>1</v>
      </c>
      <c r="I18" s="17">
        <f t="shared" si="2"/>
        <v>7.0000000000000001E-3</v>
      </c>
      <c r="J18" s="12">
        <f t="shared" si="0"/>
        <v>3.1390134529147989E-2</v>
      </c>
      <c r="K18" s="20">
        <v>5</v>
      </c>
      <c r="L18" s="13">
        <f t="shared" si="3"/>
        <v>3.5000000000000003E-2</v>
      </c>
      <c r="M18" s="12">
        <f t="shared" si="1"/>
        <v>2.2499067895758611E-2</v>
      </c>
      <c r="N18" s="5"/>
    </row>
    <row r="19" spans="1:14" x14ac:dyDescent="0.35">
      <c r="A19" s="4"/>
      <c r="B19" s="30" t="s">
        <v>83</v>
      </c>
      <c r="C19" s="31"/>
      <c r="D19" s="31"/>
      <c r="E19" s="32"/>
      <c r="F19" s="19" t="s">
        <v>16</v>
      </c>
      <c r="G19" s="19">
        <v>1.4999999999999999E-2</v>
      </c>
      <c r="H19" s="19">
        <v>1</v>
      </c>
      <c r="I19" s="17">
        <f t="shared" si="2"/>
        <v>1.4999999999999999E-2</v>
      </c>
      <c r="J19" s="12">
        <f t="shared" si="0"/>
        <v>6.726457399103139E-2</v>
      </c>
      <c r="K19" s="20">
        <v>17.5</v>
      </c>
      <c r="L19" s="13">
        <f t="shared" si="3"/>
        <v>0.26250000000000001</v>
      </c>
      <c r="M19" s="12">
        <f t="shared" si="1"/>
        <v>0.16874300921818958</v>
      </c>
      <c r="N19" s="5"/>
    </row>
    <row r="20" spans="1:14" x14ac:dyDescent="0.35">
      <c r="A20" s="4"/>
      <c r="B20" s="30" t="s">
        <v>84</v>
      </c>
      <c r="C20" s="31"/>
      <c r="D20" s="31"/>
      <c r="E20" s="32"/>
      <c r="F20" s="19" t="s">
        <v>26</v>
      </c>
      <c r="G20" s="19"/>
      <c r="H20" s="19"/>
      <c r="I20" s="17" t="str">
        <f t="shared" si="2"/>
        <v/>
      </c>
      <c r="J20" s="12" t="str">
        <f t="shared" si="0"/>
        <v/>
      </c>
      <c r="K20" s="20"/>
      <c r="L20" s="13" t="str">
        <f t="shared" si="3"/>
        <v/>
      </c>
      <c r="M20" s="12" t="str">
        <f t="shared" si="1"/>
        <v/>
      </c>
      <c r="N20" s="5"/>
    </row>
    <row r="21" spans="1:14" x14ac:dyDescent="0.35">
      <c r="A21" s="4"/>
      <c r="J21" s="43" t="s">
        <v>31</v>
      </c>
      <c r="K21" s="43"/>
      <c r="L21" s="14">
        <f>IF(L11="","",SUM(L11:L20))</f>
        <v>1.5556199999999998</v>
      </c>
      <c r="M21" s="7"/>
      <c r="N21" s="5"/>
    </row>
    <row r="22" spans="1:14" x14ac:dyDescent="0.35">
      <c r="A22" s="4"/>
      <c r="B22" s="41" t="s">
        <v>32</v>
      </c>
      <c r="C22" s="42"/>
      <c r="D22" s="17">
        <f>IF(G12="","",SUM(G11:G20))</f>
        <v>0.22299999999999998</v>
      </c>
      <c r="E22" s="21" t="s">
        <v>33</v>
      </c>
      <c r="F22" s="19">
        <v>0.98</v>
      </c>
      <c r="G22" s="21" t="s">
        <v>34</v>
      </c>
      <c r="H22" s="17">
        <f>IF(F23="","",F23/L8)</f>
        <v>0.10926999999999999</v>
      </c>
      <c r="I22" s="6" t="s">
        <v>35</v>
      </c>
      <c r="J22" s="13"/>
      <c r="K22" s="41" t="s">
        <v>36</v>
      </c>
      <c r="L22" s="42"/>
      <c r="M22" s="13" t="str">
        <f>IF(J23="","",J23-H23)</f>
        <v/>
      </c>
      <c r="N22" s="5"/>
    </row>
    <row r="23" spans="1:14" x14ac:dyDescent="0.35">
      <c r="A23" s="4"/>
      <c r="B23" s="41" t="s">
        <v>37</v>
      </c>
      <c r="C23" s="42"/>
      <c r="D23" s="13">
        <f>IF(L21="","",(L21*1)/D22)</f>
        <v>6.975874439461883</v>
      </c>
      <c r="E23" s="21" t="s">
        <v>38</v>
      </c>
      <c r="F23" s="18">
        <f>IF(D22="","",D22*F22)</f>
        <v>0.21853999999999998</v>
      </c>
      <c r="G23" s="21" t="s">
        <v>39</v>
      </c>
      <c r="H23" s="13">
        <f>IF(H22="","",L21/L8)</f>
        <v>0.77780999999999989</v>
      </c>
      <c r="I23" s="6" t="s">
        <v>40</v>
      </c>
      <c r="J23" s="15"/>
      <c r="K23" s="41" t="s">
        <v>41</v>
      </c>
      <c r="L23" s="42"/>
      <c r="M23" s="16" t="str">
        <f>IF(M22="","",M22/J23)</f>
        <v/>
      </c>
      <c r="N23" s="5"/>
    </row>
    <row r="24" spans="1:14" x14ac:dyDescent="0.35">
      <c r="A24" s="4"/>
      <c r="N24" s="5"/>
    </row>
    <row r="25" spans="1:14" x14ac:dyDescent="0.35">
      <c r="A25" s="4"/>
      <c r="B25" s="49" t="s">
        <v>42</v>
      </c>
      <c r="C25" s="49"/>
      <c r="D25" s="49"/>
      <c r="E25" s="22"/>
      <c r="F25" s="38" t="s">
        <v>43</v>
      </c>
      <c r="G25" s="38"/>
      <c r="H25" s="38"/>
      <c r="I25" s="39" t="s">
        <v>85</v>
      </c>
      <c r="J25" s="39"/>
      <c r="K25" s="39"/>
      <c r="L25" s="39"/>
      <c r="M25" s="39"/>
      <c r="N25" s="5"/>
    </row>
    <row r="26" spans="1:14" x14ac:dyDescent="0.35">
      <c r="A26" s="4"/>
      <c r="B26" s="49"/>
      <c r="C26" s="49"/>
      <c r="D26" s="49"/>
      <c r="E26" s="22"/>
      <c r="F26" s="38" t="s">
        <v>45</v>
      </c>
      <c r="G26" s="38"/>
      <c r="H26" s="38"/>
      <c r="I26" s="40" t="s">
        <v>86</v>
      </c>
      <c r="J26" s="39"/>
      <c r="K26" s="39"/>
      <c r="L26" s="39"/>
      <c r="M26" s="39"/>
      <c r="N26" s="5"/>
    </row>
    <row r="27" spans="1:14" x14ac:dyDescent="0.35">
      <c r="A27" s="4"/>
      <c r="B27" s="49"/>
      <c r="C27" s="49"/>
      <c r="D27" s="49"/>
      <c r="E27" s="22"/>
      <c r="F27" s="38" t="s">
        <v>47</v>
      </c>
      <c r="G27" s="38"/>
      <c r="H27" s="38"/>
      <c r="I27" s="39" t="s">
        <v>69</v>
      </c>
      <c r="J27" s="39"/>
      <c r="K27" s="39"/>
      <c r="L27" s="39"/>
      <c r="M27" s="39"/>
      <c r="N27" s="5"/>
    </row>
    <row r="28" spans="1:14" x14ac:dyDescent="0.35">
      <c r="A28" s="4"/>
      <c r="B28" s="49"/>
      <c r="C28" s="49"/>
      <c r="D28" s="49"/>
      <c r="E28" s="22"/>
      <c r="F28" s="38" t="s">
        <v>49</v>
      </c>
      <c r="G28" s="38"/>
      <c r="H28" s="38"/>
      <c r="I28" s="40" t="s">
        <v>70</v>
      </c>
      <c r="J28" s="39"/>
      <c r="K28" s="39"/>
      <c r="L28" s="39"/>
      <c r="M28" s="39"/>
      <c r="N28" s="5"/>
    </row>
    <row r="29" spans="1:14" x14ac:dyDescent="0.35">
      <c r="A29" s="4"/>
      <c r="B29" s="49"/>
      <c r="C29" s="49"/>
      <c r="D29" s="49"/>
      <c r="E29" s="22"/>
      <c r="F29" s="38" t="s">
        <v>51</v>
      </c>
      <c r="G29" s="38"/>
      <c r="H29" s="38"/>
      <c r="I29" s="39" t="s">
        <v>87</v>
      </c>
      <c r="J29" s="39"/>
      <c r="K29" s="39"/>
      <c r="L29" s="39"/>
      <c r="M29" s="39"/>
      <c r="N29" s="5"/>
    </row>
    <row r="30" spans="1:14" x14ac:dyDescent="0.35">
      <c r="A30" s="4"/>
      <c r="B30" s="8"/>
      <c r="C30" s="8"/>
      <c r="D30" s="8"/>
      <c r="I30" s="7"/>
      <c r="J30" s="7"/>
      <c r="K30" s="7"/>
      <c r="L30" s="7"/>
      <c r="M30" s="7"/>
      <c r="N30" s="5"/>
    </row>
    <row r="31" spans="1:14" x14ac:dyDescent="0.35">
      <c r="A31" s="4"/>
      <c r="B31" s="48" t="s">
        <v>52</v>
      </c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5"/>
    </row>
    <row r="32" spans="1:14" x14ac:dyDescent="0.35">
      <c r="A32" s="4"/>
      <c r="B32" s="37" t="s">
        <v>88</v>
      </c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5"/>
    </row>
    <row r="33" spans="1:14" x14ac:dyDescent="0.35">
      <c r="A33" s="4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5"/>
    </row>
    <row r="34" spans="1:14" x14ac:dyDescent="0.35">
      <c r="A34" s="4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5"/>
    </row>
    <row r="35" spans="1:14" x14ac:dyDescent="0.35">
      <c r="A35" s="4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5"/>
    </row>
    <row r="36" spans="1:14" x14ac:dyDescent="0.35">
      <c r="A36" s="4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5"/>
    </row>
    <row r="37" spans="1:14" x14ac:dyDescent="0.35">
      <c r="A37" s="4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5"/>
    </row>
    <row r="38" spans="1:14" x14ac:dyDescent="0.35">
      <c r="A38" s="4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5"/>
    </row>
    <row r="39" spans="1:14" x14ac:dyDescent="0.35">
      <c r="A39" s="4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5"/>
    </row>
    <row r="40" spans="1:14" x14ac:dyDescent="0.35">
      <c r="A40" s="4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5"/>
    </row>
    <row r="41" spans="1:14" ht="15" thickBot="1" x14ac:dyDescent="0.4">
      <c r="A41" s="9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1"/>
    </row>
  </sheetData>
  <mergeCells count="28">
    <mergeCell ref="B32:M40"/>
    <mergeCell ref="I27:M27"/>
    <mergeCell ref="F28:H28"/>
    <mergeCell ref="I28:M28"/>
    <mergeCell ref="F29:H29"/>
    <mergeCell ref="I29:M29"/>
    <mergeCell ref="B31:M31"/>
    <mergeCell ref="B22:C22"/>
    <mergeCell ref="K22:L22"/>
    <mergeCell ref="B23:C23"/>
    <mergeCell ref="K23:L23"/>
    <mergeCell ref="B25:D29"/>
    <mergeCell ref="F25:H25"/>
    <mergeCell ref="I25:M25"/>
    <mergeCell ref="F26:H26"/>
    <mergeCell ref="I26:M26"/>
    <mergeCell ref="F27:H27"/>
    <mergeCell ref="J21:K21"/>
    <mergeCell ref="H3:M4"/>
    <mergeCell ref="D6:E6"/>
    <mergeCell ref="F6:G6"/>
    <mergeCell ref="H6:M6"/>
    <mergeCell ref="B10:E10"/>
    <mergeCell ref="B7:C7"/>
    <mergeCell ref="D7:M7"/>
    <mergeCell ref="D8:H8"/>
    <mergeCell ref="I8:K8"/>
    <mergeCell ref="L8:M8"/>
  </mergeCells>
  <dataValidations count="1">
    <dataValidation allowBlank="1" showInputMessage="1" showErrorMessage="1" promptTitle="Médida" sqref="F10" xr:uid="{D5FCA993-851B-4CA8-8155-43824D8532FD}"/>
  </dataValidations>
  <pageMargins left="0.7" right="0.7" top="0.75" bottom="0.75" header="0.3" footer="0.3"/>
  <pageSetup paperSize="9" scale="84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6E0494-53F0-44F6-8678-69D998E0CF7B}">
  <sheetPr>
    <pageSetUpPr fitToPage="1"/>
  </sheetPr>
  <dimension ref="A1:S41"/>
  <sheetViews>
    <sheetView workbookViewId="0">
      <selection activeCell="D7" sqref="D7:M7"/>
    </sheetView>
  </sheetViews>
  <sheetFormatPr defaultRowHeight="14.5" x14ac:dyDescent="0.35"/>
  <cols>
    <col min="1" max="1" width="2.26953125" customWidth="1"/>
    <col min="2" max="2" width="5" customWidth="1"/>
    <col min="3" max="3" width="12.54296875" customWidth="1"/>
    <col min="4" max="4" width="8.54296875" customWidth="1"/>
    <col min="5" max="5" width="10.81640625" customWidth="1"/>
    <col min="6" max="6" width="8.26953125" customWidth="1"/>
    <col min="7" max="7" width="8.453125" bestFit="1" customWidth="1"/>
    <col min="8" max="8" width="6.26953125" customWidth="1"/>
    <col min="9" max="9" width="6.81640625" customWidth="1"/>
    <col min="10" max="10" width="8.7265625" bestFit="1" customWidth="1"/>
    <col min="11" max="11" width="7.7265625" customWidth="1"/>
    <col min="12" max="12" width="8.1796875" customWidth="1"/>
    <col min="13" max="13" width="7.453125" customWidth="1"/>
    <col min="14" max="14" width="2.1796875" customWidth="1"/>
  </cols>
  <sheetData>
    <row r="1" spans="1:19" ht="15" thickBot="1" x14ac:dyDescent="0.4"/>
    <row r="2" spans="1:19" ht="15" customHeight="1" x14ac:dyDescent="0.35">
      <c r="A2" s="1"/>
      <c r="B2" s="2"/>
      <c r="C2" s="2"/>
      <c r="D2" s="2"/>
      <c r="E2" s="2"/>
      <c r="F2" s="2"/>
      <c r="G2" s="2"/>
      <c r="H2" s="2"/>
      <c r="I2" s="2"/>
      <c r="J2" s="2"/>
      <c r="K2" s="29"/>
      <c r="L2" s="29"/>
      <c r="M2" s="29"/>
      <c r="N2" s="3"/>
    </row>
    <row r="3" spans="1:19" ht="15" customHeight="1" x14ac:dyDescent="0.35">
      <c r="A3" s="4"/>
      <c r="H3" s="47"/>
      <c r="I3" s="47"/>
      <c r="J3" s="47"/>
      <c r="K3" s="47"/>
      <c r="L3" s="47"/>
      <c r="M3" s="47"/>
      <c r="N3" s="5"/>
    </row>
    <row r="4" spans="1:19" x14ac:dyDescent="0.35">
      <c r="A4" s="4"/>
      <c r="H4" s="47"/>
      <c r="I4" s="47"/>
      <c r="J4" s="47"/>
      <c r="K4" s="47"/>
      <c r="L4" s="47"/>
      <c r="M4" s="47"/>
      <c r="N4" s="5"/>
    </row>
    <row r="5" spans="1:19" x14ac:dyDescent="0.35">
      <c r="A5" s="4"/>
      <c r="N5" s="5"/>
      <c r="P5" s="28"/>
      <c r="Q5" s="28"/>
      <c r="R5" s="28"/>
      <c r="S5" s="28"/>
    </row>
    <row r="6" spans="1:19" x14ac:dyDescent="0.35">
      <c r="A6" s="4"/>
      <c r="C6" s="23" t="s">
        <v>0</v>
      </c>
      <c r="D6" s="50"/>
      <c r="E6" s="50"/>
      <c r="F6" s="51" t="s">
        <v>1</v>
      </c>
      <c r="G6" s="52"/>
      <c r="H6" s="39" t="s">
        <v>89</v>
      </c>
      <c r="I6" s="39"/>
      <c r="J6" s="39"/>
      <c r="K6" s="39"/>
      <c r="L6" s="39"/>
      <c r="M6" s="39"/>
      <c r="N6" s="5"/>
    </row>
    <row r="7" spans="1:19" x14ac:dyDescent="0.35">
      <c r="A7" s="4"/>
      <c r="B7" s="53" t="s">
        <v>3</v>
      </c>
      <c r="C7" s="54"/>
      <c r="D7" s="55" t="s">
        <v>90</v>
      </c>
      <c r="E7" s="55"/>
      <c r="F7" s="55"/>
      <c r="G7" s="55"/>
      <c r="H7" s="55"/>
      <c r="I7" s="55"/>
      <c r="J7" s="55"/>
      <c r="K7" s="55"/>
      <c r="L7" s="55"/>
      <c r="M7" s="55"/>
      <c r="N7" s="5"/>
    </row>
    <row r="8" spans="1:19" x14ac:dyDescent="0.35">
      <c r="A8" s="4"/>
      <c r="D8" s="56"/>
      <c r="E8" s="56"/>
      <c r="F8" s="56"/>
      <c r="G8" s="56"/>
      <c r="H8" s="56"/>
      <c r="I8" s="57" t="s">
        <v>5</v>
      </c>
      <c r="J8" s="57"/>
      <c r="K8" s="57"/>
      <c r="L8" s="58">
        <v>2</v>
      </c>
      <c r="M8" s="58"/>
      <c r="N8" s="5"/>
    </row>
    <row r="9" spans="1:19" x14ac:dyDescent="0.35">
      <c r="A9" s="4"/>
      <c r="N9" s="5"/>
    </row>
    <row r="10" spans="1:19" x14ac:dyDescent="0.35">
      <c r="A10" s="4"/>
      <c r="B10" s="59" t="s">
        <v>6</v>
      </c>
      <c r="C10" s="59"/>
      <c r="D10" s="59"/>
      <c r="E10" s="59"/>
      <c r="F10" s="27" t="s">
        <v>7</v>
      </c>
      <c r="G10" s="27" t="s">
        <v>8</v>
      </c>
      <c r="H10" s="27" t="s">
        <v>9</v>
      </c>
      <c r="I10" s="27" t="s">
        <v>10</v>
      </c>
      <c r="J10" s="27" t="s">
        <v>11</v>
      </c>
      <c r="K10" s="27" t="s">
        <v>12</v>
      </c>
      <c r="L10" s="27" t="s">
        <v>13</v>
      </c>
      <c r="M10" s="27" t="s">
        <v>14</v>
      </c>
      <c r="N10" s="5"/>
    </row>
    <row r="11" spans="1:19" x14ac:dyDescent="0.35">
      <c r="A11" s="4"/>
      <c r="B11" s="44" t="s">
        <v>91</v>
      </c>
      <c r="C11" s="45"/>
      <c r="D11" s="45"/>
      <c r="E11" s="46"/>
      <c r="F11" s="19" t="s">
        <v>76</v>
      </c>
      <c r="G11" s="19">
        <v>0.25</v>
      </c>
      <c r="H11" s="19">
        <v>1</v>
      </c>
      <c r="I11" s="17">
        <f>IF(G11="","",G11*H11)</f>
        <v>0.25</v>
      </c>
      <c r="J11" s="12">
        <f t="shared" ref="J11:J20" si="0">IF(G11="","",$G11/$D$22)</f>
        <v>0.86206896551724133</v>
      </c>
      <c r="K11" s="20">
        <v>0</v>
      </c>
      <c r="L11" s="13">
        <f>IF(K11="","",K11*I11)</f>
        <v>0</v>
      </c>
      <c r="M11" s="12">
        <f t="shared" ref="M11:M20" si="1">IF(L11="","",L11/$L$21)</f>
        <v>0</v>
      </c>
      <c r="N11" s="5"/>
    </row>
    <row r="12" spans="1:19" x14ac:dyDescent="0.35">
      <c r="A12" s="4"/>
      <c r="B12" s="44" t="s">
        <v>92</v>
      </c>
      <c r="C12" s="45"/>
      <c r="D12" s="45"/>
      <c r="E12" s="46"/>
      <c r="F12" s="19" t="s">
        <v>16</v>
      </c>
      <c r="G12" s="19">
        <v>1.4999999999999999E-2</v>
      </c>
      <c r="H12" s="19">
        <v>1</v>
      </c>
      <c r="I12" s="17">
        <f t="shared" ref="I12:I20" si="2">IF(G12="","",G12*H12)</f>
        <v>1.4999999999999999E-2</v>
      </c>
      <c r="J12" s="12">
        <f t="shared" si="0"/>
        <v>5.1724137931034475E-2</v>
      </c>
      <c r="K12" s="20">
        <v>1.3</v>
      </c>
      <c r="L12" s="13">
        <f t="shared" ref="L12:L20" si="3">IF(K12="","",K12*I12)</f>
        <v>1.95E-2</v>
      </c>
      <c r="M12" s="12">
        <f t="shared" si="1"/>
        <v>0.50980392156862742</v>
      </c>
      <c r="N12" s="5"/>
    </row>
    <row r="13" spans="1:19" x14ac:dyDescent="0.35">
      <c r="A13" s="4"/>
      <c r="B13" s="44" t="s">
        <v>93</v>
      </c>
      <c r="C13" s="45"/>
      <c r="D13" s="45"/>
      <c r="E13" s="46"/>
      <c r="F13" s="19" t="s">
        <v>16</v>
      </c>
      <c r="G13" s="19">
        <v>1.4999999999999999E-2</v>
      </c>
      <c r="H13" s="19">
        <v>1</v>
      </c>
      <c r="I13" s="17">
        <f t="shared" si="2"/>
        <v>1.4999999999999999E-2</v>
      </c>
      <c r="J13" s="12">
        <f t="shared" si="0"/>
        <v>5.1724137931034475E-2</v>
      </c>
      <c r="K13" s="20">
        <v>0.65</v>
      </c>
      <c r="L13" s="13">
        <f t="shared" si="3"/>
        <v>9.75E-3</v>
      </c>
      <c r="M13" s="12">
        <f t="shared" si="1"/>
        <v>0.25490196078431371</v>
      </c>
      <c r="N13" s="5"/>
    </row>
    <row r="14" spans="1:19" x14ac:dyDescent="0.35">
      <c r="A14" s="4"/>
      <c r="B14" s="44" t="s">
        <v>94</v>
      </c>
      <c r="C14" s="45"/>
      <c r="D14" s="45"/>
      <c r="E14" s="46"/>
      <c r="F14" s="19" t="s">
        <v>16</v>
      </c>
      <c r="G14" s="19">
        <v>5.0000000000000001E-3</v>
      </c>
      <c r="H14" s="19">
        <v>1</v>
      </c>
      <c r="I14" s="17">
        <f t="shared" si="2"/>
        <v>5.0000000000000001E-3</v>
      </c>
      <c r="J14" s="12">
        <f t="shared" si="0"/>
        <v>1.7241379310344827E-2</v>
      </c>
      <c r="K14" s="20">
        <v>1.8</v>
      </c>
      <c r="L14" s="13">
        <f t="shared" si="3"/>
        <v>9.0000000000000011E-3</v>
      </c>
      <c r="M14" s="12">
        <f t="shared" si="1"/>
        <v>0.23529411764705885</v>
      </c>
      <c r="N14" s="5"/>
    </row>
    <row r="15" spans="1:19" x14ac:dyDescent="0.35">
      <c r="A15" s="4"/>
      <c r="B15" s="44" t="s">
        <v>95</v>
      </c>
      <c r="C15" s="45"/>
      <c r="D15" s="45"/>
      <c r="E15" s="46"/>
      <c r="F15" s="19" t="s">
        <v>16</v>
      </c>
      <c r="G15" s="19">
        <v>5.0000000000000001E-3</v>
      </c>
      <c r="H15" s="19">
        <v>1</v>
      </c>
      <c r="I15" s="17">
        <f t="shared" si="2"/>
        <v>5.0000000000000001E-3</v>
      </c>
      <c r="J15" s="12">
        <f t="shared" si="0"/>
        <v>1.7241379310344827E-2</v>
      </c>
      <c r="K15" s="20">
        <v>0</v>
      </c>
      <c r="L15" s="13">
        <f t="shared" si="3"/>
        <v>0</v>
      </c>
      <c r="M15" s="12">
        <f t="shared" si="1"/>
        <v>0</v>
      </c>
      <c r="N15" s="5"/>
    </row>
    <row r="16" spans="1:19" x14ac:dyDescent="0.35">
      <c r="A16" s="4"/>
      <c r="B16" s="24"/>
      <c r="C16" s="25"/>
      <c r="D16" s="25"/>
      <c r="E16" s="26"/>
      <c r="F16" s="19"/>
      <c r="G16" s="19"/>
      <c r="H16" s="19"/>
      <c r="I16" s="17" t="str">
        <f t="shared" si="2"/>
        <v/>
      </c>
      <c r="J16" s="12" t="str">
        <f t="shared" si="0"/>
        <v/>
      </c>
      <c r="K16" s="20"/>
      <c r="L16" s="13" t="str">
        <f t="shared" si="3"/>
        <v/>
      </c>
      <c r="M16" s="12" t="str">
        <f t="shared" si="1"/>
        <v/>
      </c>
      <c r="N16" s="5"/>
    </row>
    <row r="17" spans="1:14" x14ac:dyDescent="0.35">
      <c r="A17" s="4"/>
      <c r="B17" s="24"/>
      <c r="C17" s="25"/>
      <c r="D17" s="25"/>
      <c r="E17" s="26"/>
      <c r="F17" s="19"/>
      <c r="G17" s="19"/>
      <c r="H17" s="19"/>
      <c r="I17" s="17" t="str">
        <f t="shared" si="2"/>
        <v/>
      </c>
      <c r="J17" s="12" t="str">
        <f t="shared" si="0"/>
        <v/>
      </c>
      <c r="K17" s="20"/>
      <c r="L17" s="13" t="str">
        <f t="shared" si="3"/>
        <v/>
      </c>
      <c r="M17" s="12" t="str">
        <f t="shared" si="1"/>
        <v/>
      </c>
      <c r="N17" s="5"/>
    </row>
    <row r="18" spans="1:14" x14ac:dyDescent="0.35">
      <c r="A18" s="4"/>
      <c r="B18" s="44"/>
      <c r="C18" s="45"/>
      <c r="D18" s="45"/>
      <c r="E18" s="46"/>
      <c r="F18" s="19"/>
      <c r="G18" s="19"/>
      <c r="H18" s="19"/>
      <c r="I18" s="17" t="str">
        <f t="shared" si="2"/>
        <v/>
      </c>
      <c r="J18" s="12" t="str">
        <f t="shared" si="0"/>
        <v/>
      </c>
      <c r="K18" s="20"/>
      <c r="L18" s="13" t="str">
        <f t="shared" si="3"/>
        <v/>
      </c>
      <c r="M18" s="12" t="str">
        <f t="shared" si="1"/>
        <v/>
      </c>
      <c r="N18" s="5"/>
    </row>
    <row r="19" spans="1:14" x14ac:dyDescent="0.35">
      <c r="A19" s="4"/>
      <c r="B19" s="44"/>
      <c r="C19" s="45"/>
      <c r="D19" s="45"/>
      <c r="E19" s="46"/>
      <c r="F19" s="19"/>
      <c r="G19" s="19"/>
      <c r="H19" s="19"/>
      <c r="I19" s="17" t="str">
        <f t="shared" si="2"/>
        <v/>
      </c>
      <c r="J19" s="12" t="str">
        <f t="shared" si="0"/>
        <v/>
      </c>
      <c r="K19" s="20"/>
      <c r="L19" s="13" t="str">
        <f t="shared" si="3"/>
        <v/>
      </c>
      <c r="M19" s="12" t="str">
        <f t="shared" si="1"/>
        <v/>
      </c>
      <c r="N19" s="5"/>
    </row>
    <row r="20" spans="1:14" x14ac:dyDescent="0.35">
      <c r="A20" s="4"/>
      <c r="B20" s="44"/>
      <c r="C20" s="45"/>
      <c r="D20" s="45"/>
      <c r="E20" s="46"/>
      <c r="F20" s="19"/>
      <c r="G20" s="19"/>
      <c r="H20" s="19"/>
      <c r="I20" s="17" t="str">
        <f t="shared" si="2"/>
        <v/>
      </c>
      <c r="J20" s="12" t="str">
        <f t="shared" si="0"/>
        <v/>
      </c>
      <c r="K20" s="20"/>
      <c r="L20" s="13" t="str">
        <f t="shared" si="3"/>
        <v/>
      </c>
      <c r="M20" s="12" t="str">
        <f t="shared" si="1"/>
        <v/>
      </c>
      <c r="N20" s="5"/>
    </row>
    <row r="21" spans="1:14" x14ac:dyDescent="0.35">
      <c r="A21" s="4"/>
      <c r="J21" s="43" t="s">
        <v>31</v>
      </c>
      <c r="K21" s="43"/>
      <c r="L21" s="14">
        <f>IF(L11="","",SUM(L11:L20))</f>
        <v>3.8249999999999999E-2</v>
      </c>
      <c r="M21" s="7"/>
      <c r="N21" s="5"/>
    </row>
    <row r="22" spans="1:14" x14ac:dyDescent="0.35">
      <c r="A22" s="4"/>
      <c r="B22" s="41" t="s">
        <v>32</v>
      </c>
      <c r="C22" s="42"/>
      <c r="D22" s="17">
        <f>IF(G12="","",SUM(G11:G20))</f>
        <v>0.29000000000000004</v>
      </c>
      <c r="E22" s="21" t="s">
        <v>33</v>
      </c>
      <c r="F22" s="19">
        <v>1</v>
      </c>
      <c r="G22" s="21" t="s">
        <v>34</v>
      </c>
      <c r="H22" s="17">
        <f>IF(F23="","",F23/L8)</f>
        <v>0.14500000000000002</v>
      </c>
      <c r="I22" s="6" t="s">
        <v>35</v>
      </c>
      <c r="J22" s="13"/>
      <c r="K22" s="41" t="s">
        <v>36</v>
      </c>
      <c r="L22" s="42"/>
      <c r="M22" s="13" t="str">
        <f>IF(J23="","",J23-H23)</f>
        <v/>
      </c>
      <c r="N22" s="5"/>
    </row>
    <row r="23" spans="1:14" x14ac:dyDescent="0.35">
      <c r="A23" s="4"/>
      <c r="B23" s="41" t="s">
        <v>37</v>
      </c>
      <c r="C23" s="42"/>
      <c r="D23" s="13">
        <f>IF(L21="","",(L21*1)/D22)</f>
        <v>0.13189655172413792</v>
      </c>
      <c r="E23" s="21" t="s">
        <v>38</v>
      </c>
      <c r="F23" s="18">
        <f>IF(D22="","",D22*F22)</f>
        <v>0.29000000000000004</v>
      </c>
      <c r="G23" s="21" t="s">
        <v>39</v>
      </c>
      <c r="H23" s="13">
        <f>IF(H22="","",L21/L8)</f>
        <v>1.9125E-2</v>
      </c>
      <c r="I23" s="6" t="s">
        <v>40</v>
      </c>
      <c r="J23" s="15"/>
      <c r="K23" s="41" t="s">
        <v>41</v>
      </c>
      <c r="L23" s="42"/>
      <c r="M23" s="16" t="str">
        <f>IF(M22="","",M22/J23)</f>
        <v/>
      </c>
      <c r="N23" s="5"/>
    </row>
    <row r="24" spans="1:14" x14ac:dyDescent="0.35">
      <c r="A24" s="4"/>
      <c r="N24" s="5"/>
    </row>
    <row r="25" spans="1:14" x14ac:dyDescent="0.35">
      <c r="A25" s="4"/>
      <c r="B25" s="49" t="s">
        <v>42</v>
      </c>
      <c r="C25" s="49"/>
      <c r="D25" s="49"/>
      <c r="E25" s="22"/>
      <c r="F25" s="38" t="s">
        <v>43</v>
      </c>
      <c r="G25" s="38"/>
      <c r="H25" s="38"/>
      <c r="I25" s="39" t="s">
        <v>96</v>
      </c>
      <c r="J25" s="39"/>
      <c r="K25" s="39"/>
      <c r="L25" s="39"/>
      <c r="M25" s="39"/>
      <c r="N25" s="5"/>
    </row>
    <row r="26" spans="1:14" x14ac:dyDescent="0.35">
      <c r="A26" s="4"/>
      <c r="B26" s="49"/>
      <c r="C26" s="49"/>
      <c r="D26" s="49"/>
      <c r="E26" s="22"/>
      <c r="F26" s="38" t="s">
        <v>45</v>
      </c>
      <c r="G26" s="38"/>
      <c r="H26" s="38"/>
      <c r="I26" s="40" t="s">
        <v>97</v>
      </c>
      <c r="J26" s="39"/>
      <c r="K26" s="39"/>
      <c r="L26" s="39"/>
      <c r="M26" s="39"/>
      <c r="N26" s="5"/>
    </row>
    <row r="27" spans="1:14" x14ac:dyDescent="0.35">
      <c r="A27" s="4"/>
      <c r="B27" s="49"/>
      <c r="C27" s="49"/>
      <c r="D27" s="49"/>
      <c r="E27" s="22"/>
      <c r="F27" s="38" t="s">
        <v>47</v>
      </c>
      <c r="G27" s="38"/>
      <c r="H27" s="38"/>
      <c r="I27" s="39" t="s">
        <v>69</v>
      </c>
      <c r="J27" s="39"/>
      <c r="K27" s="39"/>
      <c r="L27" s="39"/>
      <c r="M27" s="39"/>
      <c r="N27" s="5"/>
    </row>
    <row r="28" spans="1:14" x14ac:dyDescent="0.35">
      <c r="A28" s="4"/>
      <c r="B28" s="49"/>
      <c r="C28" s="49"/>
      <c r="D28" s="49"/>
      <c r="E28" s="22"/>
      <c r="F28" s="38" t="s">
        <v>49</v>
      </c>
      <c r="G28" s="38"/>
      <c r="H28" s="38"/>
      <c r="I28" s="40" t="s">
        <v>70</v>
      </c>
      <c r="J28" s="39"/>
      <c r="K28" s="39"/>
      <c r="L28" s="39"/>
      <c r="M28" s="39"/>
      <c r="N28" s="5"/>
    </row>
    <row r="29" spans="1:14" x14ac:dyDescent="0.35">
      <c r="A29" s="4"/>
      <c r="B29" s="49"/>
      <c r="C29" s="49"/>
      <c r="D29" s="49"/>
      <c r="E29" s="22"/>
      <c r="F29" s="38" t="s">
        <v>51</v>
      </c>
      <c r="G29" s="38"/>
      <c r="H29" s="38"/>
      <c r="I29" s="39"/>
      <c r="J29" s="39"/>
      <c r="K29" s="39"/>
      <c r="L29" s="39"/>
      <c r="M29" s="39"/>
      <c r="N29" s="5"/>
    </row>
    <row r="30" spans="1:14" x14ac:dyDescent="0.35">
      <c r="A30" s="4"/>
      <c r="B30" s="8"/>
      <c r="C30" s="8"/>
      <c r="D30" s="8"/>
      <c r="I30" s="7"/>
      <c r="J30" s="7"/>
      <c r="K30" s="7"/>
      <c r="L30" s="7"/>
      <c r="M30" s="7"/>
      <c r="N30" s="5"/>
    </row>
    <row r="31" spans="1:14" x14ac:dyDescent="0.35">
      <c r="A31" s="4"/>
      <c r="B31" s="48" t="s">
        <v>52</v>
      </c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5"/>
    </row>
    <row r="32" spans="1:14" x14ac:dyDescent="0.35">
      <c r="A32" s="4"/>
      <c r="B32" s="37" t="s">
        <v>98</v>
      </c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5"/>
    </row>
    <row r="33" spans="1:14" x14ac:dyDescent="0.35">
      <c r="A33" s="4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5"/>
    </row>
    <row r="34" spans="1:14" x14ac:dyDescent="0.35">
      <c r="A34" s="4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5"/>
    </row>
    <row r="35" spans="1:14" x14ac:dyDescent="0.35">
      <c r="A35" s="4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5"/>
    </row>
    <row r="36" spans="1:14" x14ac:dyDescent="0.35">
      <c r="A36" s="4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5"/>
    </row>
    <row r="37" spans="1:14" x14ac:dyDescent="0.35">
      <c r="A37" s="4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5"/>
    </row>
    <row r="38" spans="1:14" x14ac:dyDescent="0.35">
      <c r="A38" s="4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5"/>
    </row>
    <row r="39" spans="1:14" x14ac:dyDescent="0.35">
      <c r="A39" s="4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5"/>
    </row>
    <row r="40" spans="1:14" x14ac:dyDescent="0.35">
      <c r="A40" s="4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5"/>
    </row>
    <row r="41" spans="1:14" ht="15" thickBot="1" x14ac:dyDescent="0.4">
      <c r="A41" s="9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1"/>
    </row>
  </sheetData>
  <mergeCells count="36">
    <mergeCell ref="B31:M31"/>
    <mergeCell ref="B32:M40"/>
    <mergeCell ref="F27:H27"/>
    <mergeCell ref="I27:M27"/>
    <mergeCell ref="F28:H28"/>
    <mergeCell ref="I28:M28"/>
    <mergeCell ref="F29:H29"/>
    <mergeCell ref="I29:M29"/>
    <mergeCell ref="B25:D29"/>
    <mergeCell ref="F25:H25"/>
    <mergeCell ref="I25:M25"/>
    <mergeCell ref="F26:H26"/>
    <mergeCell ref="I26:M26"/>
    <mergeCell ref="J21:K21"/>
    <mergeCell ref="B22:C22"/>
    <mergeCell ref="K22:L22"/>
    <mergeCell ref="B23:C23"/>
    <mergeCell ref="K23:L23"/>
    <mergeCell ref="B20:E20"/>
    <mergeCell ref="D8:H8"/>
    <mergeCell ref="I8:K8"/>
    <mergeCell ref="L8:M8"/>
    <mergeCell ref="B10:E10"/>
    <mergeCell ref="B11:E11"/>
    <mergeCell ref="B12:E12"/>
    <mergeCell ref="B13:E13"/>
    <mergeCell ref="B14:E14"/>
    <mergeCell ref="B15:E15"/>
    <mergeCell ref="B18:E18"/>
    <mergeCell ref="B19:E19"/>
    <mergeCell ref="H3:M4"/>
    <mergeCell ref="D6:E6"/>
    <mergeCell ref="F6:G6"/>
    <mergeCell ref="H6:M6"/>
    <mergeCell ref="B7:C7"/>
    <mergeCell ref="D7:M7"/>
  </mergeCells>
  <dataValidations count="1">
    <dataValidation allowBlank="1" showInputMessage="1" showErrorMessage="1" promptTitle="Médida" sqref="F10" xr:uid="{B6753050-C2CF-416A-B0E5-B37D553D9509}"/>
  </dataValidations>
  <pageMargins left="0.7" right="0.7" top="0.75" bottom="0.75" header="0.3" footer="0.3"/>
  <pageSetup paperSize="9" scale="84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5C390C-C8FA-4C76-AAC5-CEB07ED7DC46}">
  <dimension ref="A1:F14"/>
  <sheetViews>
    <sheetView tabSelected="1" workbookViewId="0">
      <selection activeCell="A2" sqref="A2:F2"/>
    </sheetView>
  </sheetViews>
  <sheetFormatPr defaultRowHeight="14.5" x14ac:dyDescent="0.35"/>
  <cols>
    <col min="1" max="1" width="14" customWidth="1"/>
    <col min="3" max="3" width="15.54296875" customWidth="1"/>
    <col min="4" max="4" width="17.36328125" customWidth="1"/>
    <col min="5" max="5" width="10.453125" customWidth="1"/>
    <col min="6" max="6" width="15.1796875" customWidth="1"/>
    <col min="7" max="7" width="5" bestFit="1" customWidth="1"/>
    <col min="8" max="8" width="7.54296875" bestFit="1" customWidth="1"/>
    <col min="9" max="9" width="24.1796875" bestFit="1" customWidth="1"/>
    <col min="10" max="10" width="5" bestFit="1" customWidth="1"/>
    <col min="11" max="11" width="7.54296875" bestFit="1" customWidth="1"/>
    <col min="12" max="12" width="24.1796875" bestFit="1" customWidth="1"/>
    <col min="13" max="13" width="5" bestFit="1" customWidth="1"/>
    <col min="14" max="14" width="9" bestFit="1" customWidth="1"/>
  </cols>
  <sheetData>
    <row r="1" spans="1:6" ht="25" customHeight="1" x14ac:dyDescent="0.35"/>
    <row r="2" spans="1:6" ht="31" x14ac:dyDescent="0.7">
      <c r="A2" s="64" t="s">
        <v>107</v>
      </c>
      <c r="B2" s="65"/>
      <c r="C2" s="65"/>
      <c r="D2" s="65"/>
      <c r="E2" s="65"/>
      <c r="F2" s="65"/>
    </row>
    <row r="3" spans="1:6" ht="27.5" customHeight="1" x14ac:dyDescent="0.35"/>
    <row r="4" spans="1:6" ht="57" customHeight="1" x14ac:dyDescent="0.35">
      <c r="A4" s="36" t="s">
        <v>2</v>
      </c>
      <c r="B4" s="62" t="s">
        <v>4</v>
      </c>
      <c r="C4" s="63"/>
      <c r="D4" s="36" t="s">
        <v>54</v>
      </c>
      <c r="E4" s="62" t="s">
        <v>55</v>
      </c>
      <c r="F4" s="63"/>
    </row>
    <row r="5" spans="1:6" ht="30.5" customHeight="1" x14ac:dyDescent="0.35">
      <c r="A5" s="60" t="s">
        <v>99</v>
      </c>
      <c r="B5" s="33">
        <v>202</v>
      </c>
      <c r="C5" s="34" t="s">
        <v>101</v>
      </c>
      <c r="D5" s="60" t="s">
        <v>99</v>
      </c>
      <c r="E5" s="34">
        <v>402</v>
      </c>
      <c r="F5" s="34" t="s">
        <v>101</v>
      </c>
    </row>
    <row r="6" spans="1:6" ht="30" customHeight="1" x14ac:dyDescent="0.35">
      <c r="A6" s="60" t="s">
        <v>100</v>
      </c>
      <c r="B6" s="35">
        <v>0.42</v>
      </c>
      <c r="C6" s="34" t="s">
        <v>102</v>
      </c>
      <c r="D6" s="60" t="s">
        <v>100</v>
      </c>
      <c r="E6" s="34">
        <v>0.95</v>
      </c>
      <c r="F6" s="34" t="s">
        <v>102</v>
      </c>
    </row>
    <row r="8" spans="1:6" ht="74" customHeight="1" x14ac:dyDescent="0.35">
      <c r="A8" s="36" t="s">
        <v>73</v>
      </c>
      <c r="B8" s="62" t="s">
        <v>74</v>
      </c>
      <c r="C8" s="63"/>
      <c r="D8" s="61" t="s">
        <v>89</v>
      </c>
      <c r="E8" s="62" t="s">
        <v>90</v>
      </c>
      <c r="F8" s="63"/>
    </row>
    <row r="9" spans="1:6" ht="35.5" customHeight="1" x14ac:dyDescent="0.35">
      <c r="A9" s="60" t="s">
        <v>99</v>
      </c>
      <c r="B9" s="34">
        <v>109</v>
      </c>
      <c r="C9" s="34" t="s">
        <v>101</v>
      </c>
      <c r="D9" s="60" t="s">
        <v>99</v>
      </c>
      <c r="E9" s="34">
        <v>145</v>
      </c>
      <c r="F9" s="34" t="s">
        <v>103</v>
      </c>
    </row>
    <row r="10" spans="1:6" ht="33" customHeight="1" x14ac:dyDescent="0.35">
      <c r="A10" s="60" t="s">
        <v>100</v>
      </c>
      <c r="B10" s="34">
        <v>0.78</v>
      </c>
      <c r="C10" s="34" t="s">
        <v>102</v>
      </c>
      <c r="D10" s="60" t="s">
        <v>100</v>
      </c>
      <c r="E10" s="34">
        <v>0.02</v>
      </c>
      <c r="F10" s="34" t="s">
        <v>102</v>
      </c>
    </row>
    <row r="12" spans="1:6" ht="33" customHeight="1" x14ac:dyDescent="0.35">
      <c r="A12" s="60" t="s">
        <v>104</v>
      </c>
      <c r="B12" s="33">
        <f>SUM(B5,E5,B9,E9)</f>
        <v>858</v>
      </c>
      <c r="C12" s="34" t="s">
        <v>101</v>
      </c>
    </row>
    <row r="13" spans="1:6" ht="27.5" customHeight="1" x14ac:dyDescent="0.35">
      <c r="A13" s="60" t="s">
        <v>105</v>
      </c>
      <c r="B13" s="33">
        <f>SUM(B6,E6,B10,E10)</f>
        <v>2.17</v>
      </c>
      <c r="C13" s="34" t="s">
        <v>102</v>
      </c>
    </row>
    <row r="14" spans="1:6" ht="31" x14ac:dyDescent="0.35">
      <c r="A14" s="60" t="s">
        <v>106</v>
      </c>
      <c r="B14" s="33">
        <v>4</v>
      </c>
      <c r="C14" s="34" t="s">
        <v>102</v>
      </c>
    </row>
  </sheetData>
  <mergeCells count="5">
    <mergeCell ref="B4:C4"/>
    <mergeCell ref="B8:C8"/>
    <mergeCell ref="E8:F8"/>
    <mergeCell ref="E4:F4"/>
    <mergeCell ref="A2:F2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D4C21A40B0FEF468907E50B1633BF7E" ma:contentTypeVersion="2" ma:contentTypeDescription="Criar um novo documento." ma:contentTypeScope="" ma:versionID="d90d498a9766e1380e3f570e1fc0d1f6">
  <xsd:schema xmlns:xsd="http://www.w3.org/2001/XMLSchema" xmlns:xs="http://www.w3.org/2001/XMLSchema" xmlns:p="http://schemas.microsoft.com/office/2006/metadata/properties" xmlns:ns2="fa36358a-5b79-41d2-894a-9353cbb8e151" targetNamespace="http://schemas.microsoft.com/office/2006/metadata/properties" ma:root="true" ma:fieldsID="ff1c2008bf10fc0d419ea1dcc33546a3" ns2:_="">
    <xsd:import namespace="fa36358a-5b79-41d2-894a-9353cbb8e15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36358a-5b79-41d2-894a-9353cbb8e15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D7AF067-867D-4173-B394-F7D017D3ADDE}">
  <ds:schemaRefs>
    <ds:schemaRef ds:uri="http://purl.org/dc/terms/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dcmitype/"/>
    <ds:schemaRef ds:uri="http://schemas.microsoft.com/office/infopath/2007/PartnerControls"/>
    <ds:schemaRef ds:uri="fa36358a-5b79-41d2-894a-9353cbb8e151"/>
  </ds:schemaRefs>
</ds:datastoreItem>
</file>

<file path=customXml/itemProps2.xml><?xml version="1.0" encoding="utf-8"?>
<ds:datastoreItem xmlns:ds="http://schemas.openxmlformats.org/officeDocument/2006/customXml" ds:itemID="{68A696B0-58FD-4505-A701-E819E960978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36358a-5b79-41d2-894a-9353cbb8e15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4BDBC9B-89FC-439B-8AE8-85230AA076C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5</vt:i4>
      </vt:variant>
      <vt:variant>
        <vt:lpstr>Intervalos com Nome</vt:lpstr>
      </vt:variant>
      <vt:variant>
        <vt:i4>2</vt:i4>
      </vt:variant>
    </vt:vector>
  </HeadingPairs>
  <TitlesOfParts>
    <vt:vector size="7" baseType="lpstr">
      <vt:lpstr>Entrada</vt:lpstr>
      <vt:lpstr>Prato principal</vt:lpstr>
      <vt:lpstr>Sobremesa</vt:lpstr>
      <vt:lpstr>Bebida</vt:lpstr>
      <vt:lpstr>Custos produção</vt:lpstr>
      <vt:lpstr>Entrada!Área_de_Impressão</vt:lpstr>
      <vt:lpstr>Sobremesa!Área_de_Impressão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Teresa</dc:creator>
  <cp:keywords/>
  <dc:description/>
  <cp:lastModifiedBy>Paula Costa</cp:lastModifiedBy>
  <cp:revision/>
  <cp:lastPrinted>2022-02-09T12:26:29Z</cp:lastPrinted>
  <dcterms:created xsi:type="dcterms:W3CDTF">2016-04-19T09:40:08Z</dcterms:created>
  <dcterms:modified xsi:type="dcterms:W3CDTF">2022-02-09T12:26:51Z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0x0101001D4C21A40B0FEF468907E50B1633BF7E</vt:lpwstr>
  </property>
</Properties>
</file>