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colasturismodeportugal-my.sharepoint.com/personal/ambiental_social_ehtc_escolas_turismodeportugal_pt/Documents/Candidatura 2021-22/Eco desafios/"/>
    </mc:Choice>
  </mc:AlternateContent>
  <xr:revisionPtr revIDLastSave="26" documentId="13_ncr:1_{6A650969-36F7-4027-9180-32B033B51A76}" xr6:coauthVersionLast="47" xr6:coauthVersionMax="47" xr10:uidLastSave="{9F530B27-D949-4D6E-8B94-0CEC048B7070}"/>
  <bookViews>
    <workbookView xWindow="-108" yWindow="-108" windowWidth="23256" windowHeight="12456" activeTab="3" xr2:uid="{00000000-000D-0000-FFFF-FFFF00000000}"/>
  </bookViews>
  <sheets>
    <sheet name="Total" sheetId="5" r:id="rId1"/>
    <sheet name="Sopa" sheetId="1" r:id="rId2"/>
    <sheet name="Prato principal" sheetId="6" r:id="rId3"/>
    <sheet name="Sobremesa" sheetId="7" r:id="rId4"/>
    <sheet name="Bebida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5" l="1"/>
  <c r="G15" i="7"/>
  <c r="D6" i="5" s="1"/>
  <c r="H15" i="7"/>
  <c r="H16" i="7" s="1"/>
  <c r="I15" i="7"/>
  <c r="F6" i="5" s="1"/>
  <c r="J15" i="7"/>
  <c r="J16" i="7" s="1"/>
  <c r="F15" i="7"/>
  <c r="F16" i="7" s="1"/>
  <c r="F22" i="6"/>
  <c r="F23" i="6" s="1"/>
  <c r="J22" i="6"/>
  <c r="J23" i="6" s="1"/>
  <c r="I22" i="6"/>
  <c r="I23" i="6" s="1"/>
  <c r="H22" i="6"/>
  <c r="H23" i="6" s="1"/>
  <c r="G22" i="6"/>
  <c r="G23" i="6" s="1"/>
  <c r="E21" i="6"/>
  <c r="E20" i="6"/>
  <c r="E19" i="6"/>
  <c r="E18" i="6"/>
  <c r="E17" i="6"/>
  <c r="E15" i="6"/>
  <c r="E14" i="6"/>
  <c r="E13" i="6"/>
  <c r="E12" i="6"/>
  <c r="E11" i="6"/>
  <c r="E10" i="6"/>
  <c r="E9" i="6"/>
  <c r="E8" i="6"/>
  <c r="F12" i="4"/>
  <c r="C7" i="5" s="1"/>
  <c r="G12" i="4"/>
  <c r="G13" i="4" s="1"/>
  <c r="H12" i="4"/>
  <c r="E7" i="5" s="1"/>
  <c r="I12" i="4"/>
  <c r="F7" i="5" s="1"/>
  <c r="J12" i="4"/>
  <c r="J13" i="4" s="1"/>
  <c r="B1" i="5"/>
  <c r="F21" i="1"/>
  <c r="C4" i="5" s="1"/>
  <c r="G21" i="1"/>
  <c r="D4" i="5" s="1"/>
  <c r="H21" i="1"/>
  <c r="E4" i="5" s="1"/>
  <c r="I21" i="1"/>
  <c r="F4" i="5" s="1"/>
  <c r="J21" i="1"/>
  <c r="G4" i="5" s="1"/>
  <c r="E9" i="1"/>
  <c r="E10" i="1"/>
  <c r="E11" i="1"/>
  <c r="E12" i="1"/>
  <c r="E13" i="1"/>
  <c r="E14" i="1"/>
  <c r="E15" i="1"/>
  <c r="E16" i="1"/>
  <c r="E17" i="1"/>
  <c r="E18" i="1"/>
  <c r="E19" i="1"/>
  <c r="E8" i="1"/>
  <c r="D7" i="5"/>
  <c r="E9" i="4"/>
  <c r="E10" i="4"/>
  <c r="E11" i="4"/>
  <c r="E8" i="4"/>
  <c r="G6" i="5" l="1"/>
  <c r="E6" i="5"/>
  <c r="G16" i="7"/>
  <c r="I16" i="7"/>
  <c r="C6" i="5"/>
  <c r="G5" i="5"/>
  <c r="F5" i="5"/>
  <c r="F8" i="5" s="1"/>
  <c r="F9" i="5" s="1"/>
  <c r="F12" i="5" s="1"/>
  <c r="E5" i="5"/>
  <c r="D5" i="5"/>
  <c r="D8" i="5" s="1"/>
  <c r="D9" i="5" s="1"/>
  <c r="D12" i="5" s="1"/>
  <c r="C5" i="5"/>
  <c r="G7" i="5"/>
  <c r="F13" i="4"/>
  <c r="H13" i="4"/>
  <c r="I13" i="4"/>
  <c r="I22" i="1"/>
  <c r="J22" i="1"/>
  <c r="H22" i="1"/>
  <c r="G22" i="1"/>
  <c r="F22" i="1"/>
  <c r="E22" i="6"/>
  <c r="B5" i="5" s="1"/>
  <c r="E21" i="1"/>
  <c r="B4" i="5" s="1"/>
  <c r="E12" i="4"/>
  <c r="B7" i="5" s="1"/>
  <c r="G8" i="5" l="1"/>
  <c r="G9" i="5" s="1"/>
  <c r="G12" i="5" s="1"/>
  <c r="E8" i="5"/>
  <c r="E9" i="5" s="1"/>
  <c r="E12" i="5" s="1"/>
  <c r="C8" i="5"/>
  <c r="C9" i="5" s="1"/>
  <c r="C12" i="5" s="1"/>
  <c r="B8" i="5"/>
  <c r="B9" i="5" s="1"/>
  <c r="G13" i="5" l="1"/>
  <c r="E13" i="5"/>
  <c r="F13" i="5"/>
  <c r="D13" i="5"/>
</calcChain>
</file>

<file path=xl/sharedStrings.xml><?xml version="1.0" encoding="utf-8"?>
<sst xmlns="http://schemas.openxmlformats.org/spreadsheetml/2006/main" count="230" uniqueCount="113">
  <si>
    <t>Escola de Hotelaria e Turismo de Coimbra</t>
  </si>
  <si>
    <t>Iguaria</t>
  </si>
  <si>
    <t>N.º doses</t>
  </si>
  <si>
    <t>Quant.</t>
  </si>
  <si>
    <t>Un.</t>
  </si>
  <si>
    <t>Ingredientes</t>
  </si>
  <si>
    <t>Valor total</t>
  </si>
  <si>
    <t>Valor final</t>
  </si>
  <si>
    <t>Preparação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</si>
  <si>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</si>
  <si>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</si>
  <si>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</si>
  <si>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</si>
  <si>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</si>
  <si>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</si>
  <si>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</si>
  <si>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</si>
  <si>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</si>
  <si>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</si>
  <si>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Ficha Técnica: </t>
  </si>
  <si>
    <t xml:space="preserve">Sopa de legumes </t>
  </si>
  <si>
    <t>2</t>
  </si>
  <si>
    <t>ml</t>
  </si>
  <si>
    <t>cebola</t>
  </si>
  <si>
    <t>cenoura</t>
  </si>
  <si>
    <t>batata</t>
  </si>
  <si>
    <t>alho françês</t>
  </si>
  <si>
    <t xml:space="preserve">cougette </t>
  </si>
  <si>
    <t>bróculos</t>
  </si>
  <si>
    <t>couve lombarda</t>
  </si>
  <si>
    <t>nabo</t>
  </si>
  <si>
    <t>massa pevide</t>
  </si>
  <si>
    <t>azeite</t>
  </si>
  <si>
    <t>sal</t>
  </si>
  <si>
    <t>água</t>
  </si>
  <si>
    <t>Comece por pôr a água a ferver.</t>
  </si>
  <si>
    <t>Antes de começar a preparar a sopa, é necessário lavar bem todos os legumes.</t>
  </si>
  <si>
    <t>Corte a couve e uma das cenouras em juliana, amanhe os brócolos, e reserve.</t>
  </si>
  <si>
    <t>Coloque numa panela a cebola e o alho picado, assim como o alho francês às rodelas, e faça um refugado.</t>
  </si>
  <si>
    <t>Junte os legumes preparados ao refugado anterior, e tempere-os com o sal. Tape e leve a suar em lume brando, mexendo de vez em quando. Deixe cozinhar até os legumes estarem translúcidos.</t>
  </si>
  <si>
    <t>Adicione água a ferver e deixe cozinhar cerca de 10/15 minutos.</t>
  </si>
  <si>
    <t>Triture com a varinha mágica para reduzir totalmente a puré.</t>
  </si>
  <si>
    <t>Para finalizar, adicione a cenoura, a couve, e os brócolos já previamente cortados, e deixe cozinhar a lume médio cerca de 20 minutos.</t>
  </si>
  <si>
    <t>Quando os legumes estiverem quase cozidos adicione a pevide e coza 5/10 minutos.</t>
  </si>
  <si>
    <t>11.</t>
  </si>
  <si>
    <t>E está pronta a servir.</t>
  </si>
  <si>
    <t>gr</t>
  </si>
  <si>
    <t>Limonada</t>
  </si>
  <si>
    <t>Açúcar</t>
  </si>
  <si>
    <t>hortelã</t>
  </si>
  <si>
    <t>folhas</t>
  </si>
  <si>
    <t>Em primeiro lugar deve começar por espremer o sumo dos limões.</t>
  </si>
  <si>
    <t>De seguida, verta-o para um jarro, e adicione o açúcar e mexa bem.</t>
  </si>
  <si>
    <t>Adicione o gelo, a hortelã e deixe macerar.</t>
  </si>
  <si>
    <t>Por fim deve juntar a água e servir bem fresco.</t>
  </si>
  <si>
    <t>Entretanto descasque, o nabo, a batata, e as restantes cenouras e corte aos pedaços. Amanhe a couve flor, e corte a courgette aos cubos. Reeaproveite as cascas, e adicione-as à água que está a ferver, para fazer um caldo de legumes.</t>
  </si>
  <si>
    <t>VE (kcal)</t>
  </si>
  <si>
    <t>HC (g)</t>
  </si>
  <si>
    <t>Proteínas (g)</t>
  </si>
  <si>
    <t>Lípidos (g)</t>
  </si>
  <si>
    <t>Fibra (g)</t>
  </si>
  <si>
    <t>Valor unitário (kg/lt)</t>
  </si>
  <si>
    <t>Sopa</t>
  </si>
  <si>
    <t>Prato Principal</t>
  </si>
  <si>
    <t>Sobremesa</t>
  </si>
  <si>
    <t>Bebida</t>
  </si>
  <si>
    <t>Valor total (€)</t>
  </si>
  <si>
    <t>Total</t>
  </si>
  <si>
    <t>Nº Pessoas</t>
  </si>
  <si>
    <t>% VE</t>
  </si>
  <si>
    <t>Limão</t>
  </si>
  <si>
    <t xml:space="preserve">Robalo assado no forno com batata doce e legumes salteados </t>
  </si>
  <si>
    <t>batata doce</t>
  </si>
  <si>
    <t xml:space="preserve">colorau </t>
  </si>
  <si>
    <t>cerveja</t>
  </si>
  <si>
    <t>massa de pimentão</t>
  </si>
  <si>
    <t xml:space="preserve">pimenta em grão </t>
  </si>
  <si>
    <t xml:space="preserve">água </t>
  </si>
  <si>
    <t>q.b.</t>
  </si>
  <si>
    <t xml:space="preserve">cenoura </t>
  </si>
  <si>
    <t xml:space="preserve">cogumelos </t>
  </si>
  <si>
    <t>Arranje o robalo.</t>
  </si>
  <si>
    <t xml:space="preserve">Azeite </t>
  </si>
  <si>
    <t xml:space="preserve">alho </t>
  </si>
  <si>
    <t xml:space="preserve">Triture 10 gramas alho com 5 gramas de azeite, para fazer a pasta </t>
  </si>
  <si>
    <t xml:space="preserve">Descasque e corte as batatas. </t>
  </si>
  <si>
    <t>Coloque num tabueliro de forno as batatas be o robalo e tempere-os com a pasta de alho, o colorau, a massa de pimentão, a pimenta em gão, 5 gramas de sal, a cerveja e a água (até tapar as batatas e o peixe).</t>
  </si>
  <si>
    <t xml:space="preserve">Leve ao forno a assar a 180ºC até cozinhar totalmente. </t>
  </si>
  <si>
    <t xml:space="preserve">Lave e descasque os legumes e corte-os em juliana. </t>
  </si>
  <si>
    <t>Num sotê coloque 5 gramas de azeite com 10 gramas de alho,  coloque os legumes e tempere-os com sal. Salteie-os.</t>
  </si>
  <si>
    <t xml:space="preserve">Sirva num prato com o robalo as batatas e os legumes. </t>
  </si>
  <si>
    <t xml:space="preserve">couve lombarda </t>
  </si>
  <si>
    <t>Leite creme saudável</t>
  </si>
  <si>
    <t>Ovos</t>
  </si>
  <si>
    <t>Stevia</t>
  </si>
  <si>
    <t>Pau de Canela</t>
  </si>
  <si>
    <t>zeste de limao</t>
  </si>
  <si>
    <t>Canela em pó</t>
  </si>
  <si>
    <t>Numa tigela junte a stevia com a farinha;</t>
  </si>
  <si>
    <t>Junte o ovo, mexendo sempre e o preparado do leite em fio;</t>
  </si>
  <si>
    <t>Leve novamente ao lume, novamente mexendo sempre até engrossar;</t>
  </si>
  <si>
    <t>Retire do lume, rejeite a casca de limão de limão e o pau de canela;</t>
  </si>
  <si>
    <t>Coloque em tigelas, deixe arrefecer e sirva polvilhado com canela em pó;</t>
  </si>
  <si>
    <t>Valor nutricional (1 dose)</t>
  </si>
  <si>
    <t>Custo final</t>
  </si>
  <si>
    <t>Alho</t>
  </si>
  <si>
    <t>curgete</t>
  </si>
  <si>
    <t>Valor nutricional considerado da bebida de soja sem adição de açúcar</t>
  </si>
  <si>
    <t>Por pessoa</t>
  </si>
  <si>
    <t>Kcal por pessoa</t>
  </si>
  <si>
    <t>Bebida de Soja sem açúcar adicionado</t>
  </si>
  <si>
    <t>Farinha de milho</t>
  </si>
  <si>
    <t>robalo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</si>
</sst>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NumberFormat="1" applyBorder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3" borderId="0" xfId="0" applyNumberFormat="1" applyFill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/>
    <xf numFmtId="164" fontId="1" fillId="4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6" fontId="8" fillId="5" borderId="5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2" fontId="3" fillId="0" borderId="0" xfId="0" applyNumberFormat="1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164" fontId="9" fillId="6" borderId="6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6" fontId="1" fillId="10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8" borderId="3" xfId="0" applyFont="1" applyFill="1" applyBorder="1" applyAlignment="1">
      <alignment horizontal="center" vertical="center" wrapText="1"/>
    </xf>
    <xf numFmtId="164" fontId="1" fillId="8" borderId="6" xfId="0" applyNumberFormat="1" applyFont="1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center" vertical="center" wrapText="1"/>
    </xf>
    <xf numFmtId="0" fontId="6" fillId="0" borderId="7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4" xfId="0" applyFont="1" applyBorder="1"/>
    <xf numFmtId="164" fontId="6" fillId="0" borderId="4" xfId="0" applyNumberFormat="1" applyFont="1" applyBorder="1" applyAlignment="1">
      <alignment horizontal="center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10" fontId="6" fillId="0" borderId="1" xfId="0" applyNumberFormat="1" applyFont="1" applyBorder="1" applyAlignment="1">
      <alignment horizontal="center" vertical="center" wrapText="1"/>
    </xf>
    <xf numFmtId="0" fontId="9" fillId="3" borderId="7" xfId="0" applyFont="1" applyFill="1" applyBorder="1"/>
    <xf numFmtId="164" fontId="9" fillId="3" borderId="8" xfId="0" applyNumberFormat="1" applyFont="1" applyFill="1" applyBorder="1" applyAlignment="1">
      <alignment horizontal="center" vertical="center" wrapText="1"/>
    </xf>
    <xf numFmtId="167" fontId="9" fillId="3" borderId="8" xfId="0" applyNumberFormat="1" applyFont="1" applyFill="1" applyBorder="1" applyAlignment="1">
      <alignment horizontal="center" vertical="center" wrapText="1"/>
    </xf>
    <xf numFmtId="0" fontId="12" fillId="11" borderId="4" xfId="0" applyFont="1" applyFill="1" applyBorder="1"/>
    <xf numFmtId="164" fontId="12" fillId="11" borderId="4" xfId="0" applyNumberFormat="1" applyFont="1" applyFill="1" applyBorder="1" applyAlignment="1">
      <alignment horizontal="center" vertical="center" wrapText="1"/>
    </xf>
    <xf numFmtId="166" fontId="12" fillId="11" borderId="4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0" fillId="7" borderId="1" xfId="0" applyNumberForma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167" fontId="0" fillId="7" borderId="3" xfId="0" applyNumberFormat="1" applyFill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4" fontId="8" fillId="5" borderId="3" xfId="0" applyNumberFormat="1" applyFont="1" applyFill="1" applyBorder="1" applyAlignment="1">
      <alignment horizontal="right" vertical="center" wrapText="1"/>
    </xf>
    <xf numFmtId="164" fontId="8" fillId="5" borderId="6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862B-8382-42F7-AD2A-CB470C3D7200}">
  <dimension ref="A1:H13"/>
  <sheetViews>
    <sheetView workbookViewId="0">
      <selection activeCell="A5" sqref="A5"/>
    </sheetView>
  </sheetViews>
  <sheetFormatPr defaultRowHeight="14.4" x14ac:dyDescent="0.3"/>
  <cols>
    <col min="1" max="1" width="19.5546875" customWidth="1"/>
    <col min="2" max="2" width="13.44140625" style="16" customWidth="1"/>
    <col min="3" max="3" width="8.88671875" style="16"/>
    <col min="4" max="7" width="12.109375" style="16" customWidth="1"/>
    <col min="8" max="8" width="8.88671875" style="16"/>
  </cols>
  <sheetData>
    <row r="1" spans="1:8" x14ac:dyDescent="0.3">
      <c r="A1" s="18" t="s">
        <v>68</v>
      </c>
      <c r="B1" s="17" t="str">
        <f>Sopa!$J$5</f>
        <v>2</v>
      </c>
    </row>
    <row r="3" spans="1:8" s="33" customFormat="1" thickBot="1" x14ac:dyDescent="0.35">
      <c r="A3" s="68"/>
      <c r="B3" s="69" t="s">
        <v>66</v>
      </c>
      <c r="C3" s="70" t="s">
        <v>56</v>
      </c>
      <c r="D3" s="70" t="s">
        <v>57</v>
      </c>
      <c r="E3" s="70" t="s">
        <v>58</v>
      </c>
      <c r="F3" s="70" t="s">
        <v>59</v>
      </c>
      <c r="G3" s="70" t="s">
        <v>60</v>
      </c>
      <c r="H3" s="71"/>
    </row>
    <row r="4" spans="1:8" x14ac:dyDescent="0.3">
      <c r="A4" s="72" t="s">
        <v>62</v>
      </c>
      <c r="B4" s="73">
        <f>Sopa!E21</f>
        <v>1.0316900000000002</v>
      </c>
      <c r="C4" s="74">
        <f>Sopa!F21</f>
        <v>373.4</v>
      </c>
      <c r="D4" s="74">
        <f>Sopa!G21</f>
        <v>42.749999999999993</v>
      </c>
      <c r="E4" s="74">
        <f>Sopa!H21</f>
        <v>14.399999999999999</v>
      </c>
      <c r="F4" s="74">
        <f>Sopa!I21</f>
        <v>12.04</v>
      </c>
      <c r="G4" s="74">
        <f>Sopa!J21</f>
        <v>18.21</v>
      </c>
    </row>
    <row r="5" spans="1:8" x14ac:dyDescent="0.3">
      <c r="A5" s="75" t="s">
        <v>63</v>
      </c>
      <c r="B5" s="76">
        <f>'Prato principal'!E22</f>
        <v>4.9029099999999994</v>
      </c>
      <c r="C5" s="77">
        <f>'Prato principal'!F22</f>
        <v>1021.8999999999999</v>
      </c>
      <c r="D5" s="77">
        <f>'Prato principal'!G22</f>
        <v>68.699999999999989</v>
      </c>
      <c r="E5" s="77">
        <f>'Prato principal'!H22</f>
        <v>100.34</v>
      </c>
      <c r="F5" s="77">
        <f>'Prato principal'!I22</f>
        <v>29.410000000000004</v>
      </c>
      <c r="G5" s="77">
        <f>'Prato principal'!J22</f>
        <v>12.440000000000001</v>
      </c>
    </row>
    <row r="6" spans="1:8" x14ac:dyDescent="0.3">
      <c r="A6" s="75" t="s">
        <v>64</v>
      </c>
      <c r="B6" s="76">
        <f>Sobremesa!E15</f>
        <v>1.37296</v>
      </c>
      <c r="C6" s="77">
        <f>Sobremesa!F15</f>
        <v>396.95000000000005</v>
      </c>
      <c r="D6" s="77">
        <f>Sobremesa!G15</f>
        <v>45.414999999999999</v>
      </c>
      <c r="E6" s="77">
        <f>Sobremesa!H15</f>
        <v>20.785</v>
      </c>
      <c r="F6" s="77">
        <f>Sobremesa!I15</f>
        <v>13.975</v>
      </c>
      <c r="G6" s="77">
        <f>Sobremesa!J15</f>
        <v>3.0449999999999999</v>
      </c>
    </row>
    <row r="7" spans="1:8" x14ac:dyDescent="0.3">
      <c r="A7" s="78" t="s">
        <v>65</v>
      </c>
      <c r="B7" s="76">
        <f>Bebida!E12</f>
        <v>0.63829999999999998</v>
      </c>
      <c r="C7" s="77">
        <f>Bebida!F12</f>
        <v>285.3</v>
      </c>
      <c r="D7" s="77">
        <f>Bebida!G12</f>
        <v>55</v>
      </c>
      <c r="E7" s="77">
        <f>Bebida!H12</f>
        <v>1.4</v>
      </c>
      <c r="F7" s="77">
        <f>Bebida!I12</f>
        <v>0.8</v>
      </c>
      <c r="G7" s="77">
        <f>Bebida!J12</f>
        <v>5.9</v>
      </c>
    </row>
    <row r="8" spans="1:8" ht="15" thickBot="1" x14ac:dyDescent="0.35">
      <c r="A8" s="83" t="s">
        <v>67</v>
      </c>
      <c r="B8" s="84">
        <f>SUM(B4:B7)</f>
        <v>7.9458599999999997</v>
      </c>
      <c r="C8" s="85">
        <f>SUM(C4:C7)</f>
        <v>2077.5499999999997</v>
      </c>
      <c r="D8" s="85">
        <f t="shared" ref="D8:G8" si="0">SUM(D4:D7)</f>
        <v>211.86499999999998</v>
      </c>
      <c r="E8" s="85">
        <f t="shared" si="0"/>
        <v>136.92500000000001</v>
      </c>
      <c r="F8" s="85">
        <f t="shared" si="0"/>
        <v>56.225000000000001</v>
      </c>
      <c r="G8" s="85">
        <f t="shared" si="0"/>
        <v>39.594999999999999</v>
      </c>
    </row>
    <row r="9" spans="1:8" x14ac:dyDescent="0.3">
      <c r="A9" s="86" t="s">
        <v>108</v>
      </c>
      <c r="B9" s="87">
        <f>B8/2</f>
        <v>3.9729299999999999</v>
      </c>
      <c r="C9" s="88">
        <f>(C8/$B$1)</f>
        <v>1038.7749999999999</v>
      </c>
      <c r="D9" s="88">
        <f t="shared" ref="D9:G9" si="1">(D8/$B$1)</f>
        <v>105.93249999999999</v>
      </c>
      <c r="E9" s="88">
        <f t="shared" si="1"/>
        <v>68.462500000000006</v>
      </c>
      <c r="F9" s="88">
        <f t="shared" si="1"/>
        <v>28.112500000000001</v>
      </c>
      <c r="G9" s="88">
        <f t="shared" si="1"/>
        <v>19.797499999999999</v>
      </c>
    </row>
    <row r="11" spans="1:8" ht="15" thickBot="1" x14ac:dyDescent="0.35">
      <c r="B11" s="79"/>
      <c r="C11" s="70" t="s">
        <v>56</v>
      </c>
      <c r="D11" s="70" t="s">
        <v>57</v>
      </c>
      <c r="E11" s="70" t="s">
        <v>58</v>
      </c>
      <c r="F11" s="70" t="s">
        <v>59</v>
      </c>
      <c r="G11" s="70" t="s">
        <v>60</v>
      </c>
    </row>
    <row r="12" spans="1:8" ht="18" customHeight="1" x14ac:dyDescent="0.3">
      <c r="B12" s="80" t="s">
        <v>109</v>
      </c>
      <c r="C12" s="94">
        <f>$C$9</f>
        <v>1038.7749999999999</v>
      </c>
      <c r="D12" s="74">
        <f>(D9*4)</f>
        <v>423.72999999999996</v>
      </c>
      <c r="E12" s="74">
        <f>(E9*4)</f>
        <v>273.85000000000002</v>
      </c>
      <c r="F12" s="74">
        <f>(F9*9)</f>
        <v>253.01250000000002</v>
      </c>
      <c r="G12" s="74">
        <f>(G9*4)</f>
        <v>79.19</v>
      </c>
    </row>
    <row r="13" spans="1:8" ht="18" customHeight="1" x14ac:dyDescent="0.3">
      <c r="B13" s="81" t="s">
        <v>69</v>
      </c>
      <c r="C13" s="95"/>
      <c r="D13" s="82">
        <f>D12/$C$12</f>
        <v>0.40791316695145724</v>
      </c>
      <c r="E13" s="82">
        <f>E12/$C$12</f>
        <v>0.26362783085846314</v>
      </c>
      <c r="F13" s="82">
        <f>F12/$C$12</f>
        <v>0.24356814517099473</v>
      </c>
      <c r="G13" s="82">
        <f>G12/$C$12</f>
        <v>7.623402565521889E-2</v>
      </c>
    </row>
  </sheetData>
  <mergeCells count="1">
    <mergeCell ref="C12:C1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opLeftCell="A13" workbookViewId="0">
      <selection activeCell="H28" sqref="H28"/>
    </sheetView>
  </sheetViews>
  <sheetFormatPr defaultColWidth="11.109375" defaultRowHeight="14.4" x14ac:dyDescent="0.3"/>
  <cols>
    <col min="1" max="1" width="8.88671875" customWidth="1"/>
    <col min="2" max="2" width="5.109375" customWidth="1"/>
    <col min="3" max="3" width="18.6640625" customWidth="1"/>
    <col min="5" max="5" width="53.44140625" customWidth="1"/>
  </cols>
  <sheetData>
    <row r="1" spans="1:10" s="19" customFormat="1" ht="15" customHeight="1" x14ac:dyDescent="0.3">
      <c r="A1" s="44" t="s">
        <v>0</v>
      </c>
      <c r="B1" s="44"/>
      <c r="C1" s="20"/>
    </row>
    <row r="2" spans="1:10" s="1" customFormat="1" x14ac:dyDescent="0.3">
      <c r="A2" s="96"/>
      <c r="B2" s="96"/>
      <c r="C2" s="96"/>
      <c r="D2" s="96"/>
      <c r="E2" s="96"/>
    </row>
    <row r="3" spans="1:10" ht="21" x14ac:dyDescent="0.3">
      <c r="A3" s="101" t="s">
        <v>19</v>
      </c>
      <c r="B3" s="101"/>
      <c r="C3" s="101"/>
      <c r="D3" s="101"/>
      <c r="E3" s="101"/>
    </row>
    <row r="4" spans="1:10" x14ac:dyDescent="0.3">
      <c r="A4" s="1"/>
      <c r="B4" s="1"/>
      <c r="C4" s="1"/>
      <c r="D4" s="8"/>
      <c r="E4" s="8"/>
    </row>
    <row r="5" spans="1:10" ht="15.75" customHeight="1" x14ac:dyDescent="0.3">
      <c r="A5" s="104" t="s">
        <v>1</v>
      </c>
      <c r="B5" s="98" t="s">
        <v>20</v>
      </c>
      <c r="C5" s="98"/>
      <c r="D5" s="98"/>
      <c r="E5" s="98"/>
      <c r="F5" s="98"/>
      <c r="G5" s="98"/>
      <c r="I5" s="43" t="s">
        <v>2</v>
      </c>
      <c r="J5" s="53" t="s">
        <v>21</v>
      </c>
    </row>
    <row r="7" spans="1:10" ht="43.2" x14ac:dyDescent="0.3">
      <c r="A7" s="47" t="s">
        <v>3</v>
      </c>
      <c r="B7" s="48" t="s">
        <v>4</v>
      </c>
      <c r="C7" s="49" t="s">
        <v>5</v>
      </c>
      <c r="D7" s="12" t="s">
        <v>61</v>
      </c>
      <c r="E7" s="35" t="s">
        <v>6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</row>
    <row r="8" spans="1:10" x14ac:dyDescent="0.3">
      <c r="A8" s="10">
        <v>100</v>
      </c>
      <c r="B8" s="2" t="s">
        <v>46</v>
      </c>
      <c r="C8" s="3" t="s">
        <v>23</v>
      </c>
      <c r="D8" s="4">
        <v>1.19</v>
      </c>
      <c r="E8" s="36">
        <f>(A8*D8)/1000</f>
        <v>0.11899999999999999</v>
      </c>
      <c r="F8" s="63">
        <v>20</v>
      </c>
      <c r="G8" s="63">
        <v>3.1</v>
      </c>
      <c r="H8" s="63">
        <v>0.9</v>
      </c>
      <c r="I8" s="63">
        <v>0.2</v>
      </c>
      <c r="J8" s="63">
        <v>1.3</v>
      </c>
    </row>
    <row r="9" spans="1:10" x14ac:dyDescent="0.3">
      <c r="A9" s="10">
        <v>3</v>
      </c>
      <c r="B9" s="2" t="s">
        <v>46</v>
      </c>
      <c r="C9" s="3" t="s">
        <v>105</v>
      </c>
      <c r="D9" s="4">
        <v>3.98</v>
      </c>
      <c r="E9" s="36">
        <f t="shared" ref="E9:E19" si="0">(A9*D9)/1000</f>
        <v>1.1939999999999999E-2</v>
      </c>
      <c r="F9" s="63">
        <v>2</v>
      </c>
      <c r="G9" s="63">
        <v>0.3</v>
      </c>
      <c r="H9" s="63">
        <v>0.1</v>
      </c>
      <c r="I9" s="63">
        <v>0</v>
      </c>
      <c r="J9" s="63">
        <v>0.1</v>
      </c>
    </row>
    <row r="10" spans="1:10" x14ac:dyDescent="0.3">
      <c r="A10" s="10">
        <v>250</v>
      </c>
      <c r="B10" s="2" t="s">
        <v>46</v>
      </c>
      <c r="C10" s="3" t="s">
        <v>24</v>
      </c>
      <c r="D10" s="4">
        <v>0.69</v>
      </c>
      <c r="E10" s="36">
        <f t="shared" si="0"/>
        <v>0.17249999999999999</v>
      </c>
      <c r="F10" s="63">
        <v>62.5</v>
      </c>
      <c r="G10" s="63">
        <v>11</v>
      </c>
      <c r="H10" s="63">
        <v>1.5</v>
      </c>
      <c r="I10" s="63">
        <v>0</v>
      </c>
      <c r="J10" s="63">
        <v>6.5</v>
      </c>
    </row>
    <row r="11" spans="1:10" x14ac:dyDescent="0.3">
      <c r="A11" s="10">
        <v>60</v>
      </c>
      <c r="B11" s="2" t="s">
        <v>46</v>
      </c>
      <c r="C11" s="3" t="s">
        <v>25</v>
      </c>
      <c r="D11" s="4">
        <v>0.83</v>
      </c>
      <c r="E11" s="36">
        <f t="shared" si="0"/>
        <v>4.9799999999999997E-2</v>
      </c>
      <c r="F11" s="63">
        <v>54</v>
      </c>
      <c r="G11" s="63">
        <v>11.6</v>
      </c>
      <c r="H11" s="63">
        <v>1.5</v>
      </c>
      <c r="I11" s="63">
        <v>0</v>
      </c>
      <c r="J11" s="63">
        <v>0.96</v>
      </c>
    </row>
    <row r="12" spans="1:10" x14ac:dyDescent="0.3">
      <c r="A12" s="10">
        <v>100</v>
      </c>
      <c r="B12" s="2" t="s">
        <v>46</v>
      </c>
      <c r="C12" s="3" t="s">
        <v>26</v>
      </c>
      <c r="D12" s="4">
        <v>0.7</v>
      </c>
      <c r="E12" s="36">
        <f t="shared" si="0"/>
        <v>7.0000000000000007E-2</v>
      </c>
      <c r="F12" s="63">
        <v>26</v>
      </c>
      <c r="G12" s="63">
        <v>2.9</v>
      </c>
      <c r="H12" s="63">
        <v>1.8</v>
      </c>
      <c r="I12" s="63">
        <v>0.3</v>
      </c>
      <c r="J12" s="63">
        <v>2.4</v>
      </c>
    </row>
    <row r="13" spans="1:10" x14ac:dyDescent="0.3">
      <c r="A13" s="10">
        <v>150</v>
      </c>
      <c r="B13" s="2" t="s">
        <v>46</v>
      </c>
      <c r="C13" s="3" t="s">
        <v>27</v>
      </c>
      <c r="D13" s="4">
        <v>1.29</v>
      </c>
      <c r="E13" s="36">
        <f t="shared" si="0"/>
        <v>0.19350000000000001</v>
      </c>
      <c r="F13" s="63">
        <v>28.5</v>
      </c>
      <c r="G13" s="63">
        <v>3</v>
      </c>
      <c r="H13" s="63">
        <v>2.4</v>
      </c>
      <c r="I13" s="93">
        <v>0.5</v>
      </c>
      <c r="J13" s="63">
        <v>1.5</v>
      </c>
    </row>
    <row r="14" spans="1:10" x14ac:dyDescent="0.3">
      <c r="A14" s="10">
        <v>100</v>
      </c>
      <c r="B14" s="2" t="s">
        <v>46</v>
      </c>
      <c r="C14" s="3" t="s">
        <v>28</v>
      </c>
      <c r="D14" s="4">
        <v>1.99</v>
      </c>
      <c r="E14" s="36">
        <f t="shared" si="0"/>
        <v>0.19900000000000001</v>
      </c>
      <c r="F14" s="63">
        <v>32</v>
      </c>
      <c r="G14" s="63">
        <v>1.5</v>
      </c>
      <c r="H14" s="63">
        <v>3.4</v>
      </c>
      <c r="I14" s="63">
        <v>0.45</v>
      </c>
      <c r="J14" s="63">
        <v>2.6</v>
      </c>
    </row>
    <row r="15" spans="1:10" x14ac:dyDescent="0.3">
      <c r="A15" s="10">
        <v>50</v>
      </c>
      <c r="B15" s="2" t="s">
        <v>46</v>
      </c>
      <c r="C15" s="3" t="s">
        <v>29</v>
      </c>
      <c r="D15" s="4">
        <v>0.99</v>
      </c>
      <c r="E15" s="36">
        <f t="shared" si="0"/>
        <v>4.9500000000000002E-2</v>
      </c>
      <c r="F15" s="63">
        <v>13</v>
      </c>
      <c r="G15" s="63">
        <v>1.05</v>
      </c>
      <c r="H15" s="63">
        <v>1.2</v>
      </c>
      <c r="I15" s="63">
        <v>0.1</v>
      </c>
      <c r="J15" s="63">
        <v>1.55</v>
      </c>
    </row>
    <row r="16" spans="1:10" x14ac:dyDescent="0.3">
      <c r="A16" s="10">
        <v>50</v>
      </c>
      <c r="B16" s="2" t="s">
        <v>46</v>
      </c>
      <c r="C16" s="3" t="s">
        <v>30</v>
      </c>
      <c r="D16" s="4">
        <v>1.69</v>
      </c>
      <c r="E16" s="36">
        <f t="shared" si="0"/>
        <v>8.4500000000000006E-2</v>
      </c>
      <c r="F16" s="63">
        <v>10.5</v>
      </c>
      <c r="G16" s="63">
        <v>1.5</v>
      </c>
      <c r="H16" s="63">
        <v>0.2</v>
      </c>
      <c r="I16" s="63">
        <v>0.2</v>
      </c>
      <c r="J16" s="63">
        <v>1</v>
      </c>
    </row>
    <row r="17" spans="1:10" x14ac:dyDescent="0.3">
      <c r="A17" s="10">
        <v>10</v>
      </c>
      <c r="B17" s="2" t="s">
        <v>46</v>
      </c>
      <c r="C17" s="3" t="s">
        <v>31</v>
      </c>
      <c r="D17" s="4">
        <v>2.2400000000000002</v>
      </c>
      <c r="E17" s="36">
        <f t="shared" si="0"/>
        <v>2.2400000000000003E-2</v>
      </c>
      <c r="F17" s="31">
        <v>35</v>
      </c>
      <c r="G17" s="31">
        <v>6.8</v>
      </c>
      <c r="H17" s="31">
        <v>1.4</v>
      </c>
      <c r="I17" s="31">
        <v>0.3</v>
      </c>
      <c r="J17" s="31">
        <v>0.3</v>
      </c>
    </row>
    <row r="18" spans="1:10" x14ac:dyDescent="0.3">
      <c r="A18" s="10">
        <v>10</v>
      </c>
      <c r="B18" s="2" t="s">
        <v>22</v>
      </c>
      <c r="C18" s="3" t="s">
        <v>32</v>
      </c>
      <c r="D18" s="4">
        <v>5.85</v>
      </c>
      <c r="E18" s="36">
        <f t="shared" si="0"/>
        <v>5.8500000000000003E-2</v>
      </c>
      <c r="F18" s="31">
        <v>89.9</v>
      </c>
      <c r="G18" s="31">
        <v>0</v>
      </c>
      <c r="H18" s="31">
        <v>0</v>
      </c>
      <c r="I18" s="31">
        <v>9.99</v>
      </c>
      <c r="J18" s="31">
        <v>0</v>
      </c>
    </row>
    <row r="19" spans="1:10" x14ac:dyDescent="0.3">
      <c r="A19" s="14">
        <v>5</v>
      </c>
      <c r="B19" s="2" t="s">
        <v>46</v>
      </c>
      <c r="C19" s="15" t="s">
        <v>33</v>
      </c>
      <c r="D19" s="4">
        <v>0.21</v>
      </c>
      <c r="E19" s="36">
        <f t="shared" si="0"/>
        <v>1.0500000000000002E-3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x14ac:dyDescent="0.3">
      <c r="A20" s="14">
        <v>1000</v>
      </c>
      <c r="B20" s="2" t="s">
        <v>22</v>
      </c>
      <c r="C20" s="15" t="s">
        <v>34</v>
      </c>
      <c r="D20" s="4">
        <v>0</v>
      </c>
      <c r="E20" s="36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</row>
    <row r="21" spans="1:10" x14ac:dyDescent="0.3">
      <c r="A21" s="1"/>
      <c r="B21" s="1"/>
      <c r="C21" s="1"/>
      <c r="D21" s="41" t="s">
        <v>104</v>
      </c>
      <c r="E21" s="42">
        <f>SUM(E8:E20)</f>
        <v>1.0316900000000002</v>
      </c>
      <c r="F21" s="39">
        <f t="shared" ref="F21:J21" si="1">SUM(F8:F20)</f>
        <v>373.4</v>
      </c>
      <c r="G21" s="40">
        <f t="shared" si="1"/>
        <v>42.749999999999993</v>
      </c>
      <c r="H21" s="40">
        <f t="shared" si="1"/>
        <v>14.399999999999999</v>
      </c>
      <c r="I21" s="40">
        <f t="shared" si="1"/>
        <v>12.04</v>
      </c>
      <c r="J21" s="40">
        <f t="shared" si="1"/>
        <v>18.21</v>
      </c>
    </row>
    <row r="22" spans="1:10" s="34" customFormat="1" ht="22.5" customHeight="1" x14ac:dyDescent="0.25">
      <c r="D22" s="99" t="s">
        <v>103</v>
      </c>
      <c r="E22" s="100"/>
      <c r="F22" s="37">
        <f>F21/2</f>
        <v>186.7</v>
      </c>
      <c r="G22" s="38">
        <f t="shared" ref="G22:J22" si="2">G21/2</f>
        <v>21.374999999999996</v>
      </c>
      <c r="H22" s="38">
        <f t="shared" si="2"/>
        <v>7.1999999999999993</v>
      </c>
      <c r="I22" s="38">
        <f t="shared" si="2"/>
        <v>6.02</v>
      </c>
      <c r="J22" s="38">
        <f t="shared" si="2"/>
        <v>9.1050000000000004</v>
      </c>
    </row>
    <row r="23" spans="1:10" x14ac:dyDescent="0.3">
      <c r="A23" s="102" t="s">
        <v>8</v>
      </c>
      <c r="B23" s="102"/>
      <c r="C23" s="102"/>
      <c r="D23" s="1"/>
      <c r="E23" s="1"/>
    </row>
    <row r="25" spans="1:10" x14ac:dyDescent="0.3">
      <c r="A25" s="7" t="s">
        <v>9</v>
      </c>
      <c r="B25" s="97" t="s">
        <v>35</v>
      </c>
      <c r="C25" s="97"/>
      <c r="D25" s="97"/>
      <c r="E25" s="97"/>
    </row>
    <row r="27" spans="1:10" x14ac:dyDescent="0.3">
      <c r="A27" s="7" t="s">
        <v>10</v>
      </c>
      <c r="B27" s="97" t="s">
        <v>36</v>
      </c>
      <c r="C27" s="97"/>
      <c r="D27" s="97"/>
      <c r="E27" s="97"/>
    </row>
    <row r="29" spans="1:10" x14ac:dyDescent="0.3">
      <c r="A29" s="7" t="s">
        <v>11</v>
      </c>
      <c r="B29" s="97" t="s">
        <v>37</v>
      </c>
      <c r="C29" s="97"/>
      <c r="D29" s="97"/>
      <c r="E29" s="97"/>
    </row>
    <row r="31" spans="1:10" ht="30" customHeight="1" x14ac:dyDescent="0.3">
      <c r="A31" s="5" t="s">
        <v>12</v>
      </c>
      <c r="B31" s="97" t="s">
        <v>38</v>
      </c>
      <c r="C31" s="97"/>
      <c r="D31" s="97"/>
      <c r="E31" s="97"/>
    </row>
    <row r="32" spans="1:10" x14ac:dyDescent="0.3">
      <c r="A32" s="5"/>
      <c r="B32" s="1"/>
      <c r="C32" s="1"/>
      <c r="D32" s="1"/>
      <c r="E32" s="1"/>
    </row>
    <row r="33" spans="1:5" ht="43.5" customHeight="1" x14ac:dyDescent="0.3">
      <c r="A33" s="5" t="s">
        <v>13</v>
      </c>
      <c r="B33" s="97" t="s">
        <v>55</v>
      </c>
      <c r="C33" s="97"/>
      <c r="D33" s="97"/>
      <c r="E33" s="97"/>
    </row>
    <row r="34" spans="1:5" ht="15" customHeight="1" x14ac:dyDescent="0.3">
      <c r="A34" s="5"/>
      <c r="B34" s="1"/>
      <c r="C34" s="1"/>
      <c r="D34" s="1"/>
      <c r="E34" s="1"/>
    </row>
    <row r="35" spans="1:5" x14ac:dyDescent="0.3">
      <c r="A35" s="5" t="s">
        <v>14</v>
      </c>
      <c r="B35" s="97" t="s">
        <v>39</v>
      </c>
      <c r="C35" s="97"/>
      <c r="D35" s="97"/>
      <c r="E35" s="97"/>
    </row>
    <row r="36" spans="1:5" x14ac:dyDescent="0.3">
      <c r="A36" s="5"/>
      <c r="B36" s="1"/>
      <c r="C36" s="1"/>
      <c r="D36" s="1"/>
      <c r="E36" s="1"/>
    </row>
    <row r="37" spans="1:5" x14ac:dyDescent="0.3">
      <c r="A37" s="5" t="s">
        <v>15</v>
      </c>
      <c r="B37" s="97" t="s">
        <v>40</v>
      </c>
      <c r="C37" s="97"/>
      <c r="D37" s="97"/>
      <c r="E37" s="97"/>
    </row>
    <row r="38" spans="1:5" x14ac:dyDescent="0.3">
      <c r="A38" s="5"/>
      <c r="B38" s="1"/>
      <c r="C38" s="1"/>
      <c r="D38" s="1"/>
      <c r="E38" s="1"/>
    </row>
    <row r="39" spans="1:5" x14ac:dyDescent="0.3">
      <c r="A39" s="5" t="s">
        <v>16</v>
      </c>
      <c r="B39" s="97" t="s">
        <v>41</v>
      </c>
      <c r="C39" s="97"/>
      <c r="D39" s="97"/>
      <c r="E39" s="97"/>
    </row>
    <row r="40" spans="1:5" x14ac:dyDescent="0.3">
      <c r="A40" s="5"/>
      <c r="B40" s="1"/>
      <c r="C40" s="1"/>
      <c r="D40" s="1"/>
      <c r="E40" s="1"/>
    </row>
    <row r="41" spans="1:5" ht="29.25" customHeight="1" x14ac:dyDescent="0.3">
      <c r="A41" s="5" t="s">
        <v>17</v>
      </c>
      <c r="B41" s="97" t="s">
        <v>42</v>
      </c>
      <c r="C41" s="97"/>
      <c r="D41" s="97"/>
      <c r="E41" s="97"/>
    </row>
    <row r="42" spans="1:5" x14ac:dyDescent="0.3">
      <c r="A42" s="5"/>
      <c r="B42" s="1"/>
      <c r="C42" s="1"/>
      <c r="D42" s="1"/>
      <c r="E42" s="1"/>
    </row>
    <row r="43" spans="1:5" ht="29.25" customHeight="1" x14ac:dyDescent="0.3">
      <c r="A43" s="5" t="s">
        <v>18</v>
      </c>
      <c r="B43" s="97" t="s">
        <v>43</v>
      </c>
      <c r="C43" s="97"/>
      <c r="D43" s="97"/>
      <c r="E43" s="97"/>
    </row>
    <row r="44" spans="1:5" x14ac:dyDescent="0.3">
      <c r="A44" s="5"/>
      <c r="B44" s="1"/>
      <c r="C44" s="1"/>
      <c r="D44" s="1"/>
      <c r="E44" s="1"/>
    </row>
    <row r="45" spans="1:5" x14ac:dyDescent="0.3">
      <c r="A45" s="5" t="s">
        <v>44</v>
      </c>
      <c r="B45" s="96" t="s">
        <v>45</v>
      </c>
      <c r="C45" s="96"/>
      <c r="D45" s="96"/>
      <c r="E45" s="96"/>
    </row>
    <row r="46" spans="1:5" x14ac:dyDescent="0.3">
      <c r="A46" s="5"/>
    </row>
    <row r="47" spans="1:5" x14ac:dyDescent="0.3">
      <c r="A47" s="5"/>
      <c r="B47" s="1"/>
      <c r="C47" s="1"/>
      <c r="D47" s="1"/>
      <c r="E47" s="1"/>
    </row>
    <row r="48" spans="1:5" x14ac:dyDescent="0.3">
      <c r="A48" s="5"/>
      <c r="B48" s="1"/>
      <c r="C48" s="1"/>
      <c r="D48" s="1"/>
      <c r="E48" s="1"/>
    </row>
    <row r="49" spans="1:5" x14ac:dyDescent="0.3">
      <c r="A49" s="5"/>
      <c r="B49" s="1"/>
      <c r="C49" s="1"/>
      <c r="D49" s="1"/>
      <c r="E49" s="1"/>
    </row>
    <row r="50" spans="1:5" x14ac:dyDescent="0.3">
      <c r="A50" s="5"/>
      <c r="B50" s="1"/>
      <c r="C50" s="1"/>
      <c r="D50" s="1"/>
      <c r="E50" s="1"/>
    </row>
    <row r="51" spans="1:5" x14ac:dyDescent="0.3">
      <c r="A51" s="5"/>
      <c r="B51" s="1"/>
      <c r="C51" s="1"/>
      <c r="D51" s="1"/>
      <c r="E51" s="1"/>
    </row>
    <row r="52" spans="1:5" x14ac:dyDescent="0.3">
      <c r="A52" s="5"/>
      <c r="B52" s="1"/>
      <c r="C52" s="1"/>
      <c r="D52" s="1"/>
      <c r="E52" s="1"/>
    </row>
    <row r="53" spans="1:5" x14ac:dyDescent="0.3">
      <c r="A53" s="5"/>
      <c r="B53" s="1"/>
      <c r="C53" s="1"/>
      <c r="D53" s="1"/>
      <c r="E53" s="1"/>
    </row>
    <row r="54" spans="1:5" x14ac:dyDescent="0.3">
      <c r="A54" s="5"/>
      <c r="B54" s="1"/>
      <c r="C54" s="1"/>
      <c r="D54" s="1"/>
      <c r="E54" s="1"/>
    </row>
    <row r="55" spans="1:5" x14ac:dyDescent="0.3">
      <c r="A55" s="5"/>
      <c r="B55" s="1"/>
      <c r="C55" s="1"/>
      <c r="D55" s="1"/>
      <c r="E55" s="1"/>
    </row>
    <row r="56" spans="1:5" x14ac:dyDescent="0.3">
      <c r="A56" s="5"/>
    </row>
    <row r="57" spans="1:5" x14ac:dyDescent="0.3">
      <c r="A57" s="5"/>
    </row>
    <row r="58" spans="1:5" x14ac:dyDescent="0.3">
      <c r="A58" s="5"/>
    </row>
    <row r="59" spans="1:5" x14ac:dyDescent="0.3">
      <c r="A59" s="5"/>
    </row>
    <row r="60" spans="1:5" x14ac:dyDescent="0.3">
      <c r="A60" s="5"/>
    </row>
    <row r="61" spans="1:5" x14ac:dyDescent="0.3">
      <c r="A61" s="5"/>
    </row>
    <row r="62" spans="1:5" x14ac:dyDescent="0.3">
      <c r="A62" s="5"/>
    </row>
    <row r="63" spans="1:5" x14ac:dyDescent="0.3">
      <c r="A63" s="5"/>
    </row>
  </sheetData>
  <mergeCells count="16">
    <mergeCell ref="B45:E45"/>
    <mergeCell ref="B33:E33"/>
    <mergeCell ref="A3:E3"/>
    <mergeCell ref="A23:C23"/>
    <mergeCell ref="B25:E25"/>
    <mergeCell ref="B27:E27"/>
    <mergeCell ref="B29:E29"/>
    <mergeCell ref="B31:E31"/>
    <mergeCell ref="B43:E43"/>
    <mergeCell ref="A2:E2"/>
    <mergeCell ref="B35:E35"/>
    <mergeCell ref="B37:E37"/>
    <mergeCell ref="B39:E39"/>
    <mergeCell ref="B41:E41"/>
    <mergeCell ref="B5:G5"/>
    <mergeCell ref="D22:E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C965F-2959-48C9-8CCE-05671675FD87}">
  <dimension ref="A1:L52"/>
  <sheetViews>
    <sheetView showGridLines="0" topLeftCell="A23" zoomScaleNormal="100" workbookViewId="0">
      <selection activeCell="G31" sqref="G31"/>
    </sheetView>
  </sheetViews>
  <sheetFormatPr defaultRowHeight="14.4" x14ac:dyDescent="0.3"/>
  <cols>
    <col min="2" max="2" width="5.109375" customWidth="1"/>
    <col min="3" max="3" width="59.109375" customWidth="1"/>
    <col min="4" max="4" width="11.88671875" customWidth="1"/>
    <col min="5" max="5" width="10.5546875" customWidth="1"/>
    <col min="6" max="10" width="11.5546875" customWidth="1"/>
  </cols>
  <sheetData>
    <row r="1" spans="1:12" s="19" customFormat="1" ht="15" customHeight="1" x14ac:dyDescent="0.3">
      <c r="A1" s="44" t="s">
        <v>0</v>
      </c>
      <c r="B1" s="44"/>
      <c r="C1" s="20"/>
    </row>
    <row r="2" spans="1:12" s="19" customFormat="1" x14ac:dyDescent="0.3">
      <c r="A2" s="45"/>
      <c r="B2" s="45"/>
      <c r="C2" s="45"/>
      <c r="D2" s="45"/>
      <c r="E2" s="45"/>
    </row>
    <row r="3" spans="1:12" s="19" customFormat="1" ht="21" customHeight="1" x14ac:dyDescent="0.3">
      <c r="A3" s="46" t="s">
        <v>19</v>
      </c>
      <c r="B3" s="46"/>
      <c r="C3" s="46"/>
      <c r="D3" s="46"/>
      <c r="E3" s="46"/>
    </row>
    <row r="4" spans="1:12" x14ac:dyDescent="0.3">
      <c r="A4" s="1"/>
      <c r="B4" s="1"/>
      <c r="C4" s="1"/>
      <c r="D4" s="8"/>
      <c r="E4" s="8"/>
      <c r="F4" s="1"/>
      <c r="G4" s="1"/>
      <c r="H4" s="1"/>
      <c r="I4" s="1"/>
      <c r="J4" s="1"/>
      <c r="K4" s="1"/>
      <c r="L4" s="1"/>
    </row>
    <row r="5" spans="1:12" ht="30" customHeight="1" x14ac:dyDescent="0.3">
      <c r="A5" s="103" t="s">
        <v>1</v>
      </c>
      <c r="B5" s="98" t="s">
        <v>71</v>
      </c>
      <c r="C5" s="98"/>
      <c r="D5" s="98"/>
      <c r="E5" s="98"/>
      <c r="F5" s="98"/>
      <c r="G5" s="98"/>
      <c r="H5" s="98"/>
      <c r="I5" s="9" t="s">
        <v>2</v>
      </c>
      <c r="J5" s="6" t="s">
        <v>21</v>
      </c>
      <c r="K5" s="1"/>
      <c r="L5" s="1"/>
    </row>
    <row r="6" spans="1:12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43.2" x14ac:dyDescent="0.3">
      <c r="A7" s="47" t="s">
        <v>3</v>
      </c>
      <c r="B7" s="48" t="s">
        <v>4</v>
      </c>
      <c r="C7" s="49" t="s">
        <v>5</v>
      </c>
      <c r="D7" s="12" t="s">
        <v>61</v>
      </c>
      <c r="E7" s="12" t="s">
        <v>6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  <c r="K7" s="1"/>
      <c r="L7" s="1"/>
    </row>
    <row r="8" spans="1:12" x14ac:dyDescent="0.3">
      <c r="A8" s="56">
        <v>500</v>
      </c>
      <c r="B8" s="57" t="s">
        <v>46</v>
      </c>
      <c r="C8" s="58" t="s">
        <v>112</v>
      </c>
      <c r="D8" s="23">
        <v>6.89</v>
      </c>
      <c r="E8" s="36">
        <f>(A8*D8)/1000</f>
        <v>3.4449999999999998</v>
      </c>
      <c r="F8" s="91">
        <v>530</v>
      </c>
      <c r="G8" s="91">
        <v>0</v>
      </c>
      <c r="H8" s="91">
        <v>92.5</v>
      </c>
      <c r="I8" s="91">
        <v>17.5</v>
      </c>
      <c r="J8" s="91">
        <v>0</v>
      </c>
      <c r="K8" s="1"/>
      <c r="L8" s="55"/>
    </row>
    <row r="9" spans="1:12" x14ac:dyDescent="0.3">
      <c r="A9" s="10">
        <v>200</v>
      </c>
      <c r="B9" s="21" t="s">
        <v>46</v>
      </c>
      <c r="C9" s="22" t="s">
        <v>72</v>
      </c>
      <c r="D9" s="23">
        <v>1.99</v>
      </c>
      <c r="E9" s="36">
        <f t="shared" ref="E9:E21" si="0">(A9*D9)/1000</f>
        <v>0.39800000000000002</v>
      </c>
      <c r="F9" s="91">
        <v>246</v>
      </c>
      <c r="G9" s="91">
        <v>56.6</v>
      </c>
      <c r="H9" s="91">
        <v>2</v>
      </c>
      <c r="I9" s="91">
        <v>0</v>
      </c>
      <c r="J9" s="91">
        <v>5.4</v>
      </c>
      <c r="K9" s="1"/>
      <c r="L9" s="54"/>
    </row>
    <row r="10" spans="1:12" x14ac:dyDescent="0.3">
      <c r="A10" s="10">
        <v>20</v>
      </c>
      <c r="B10" s="21" t="s">
        <v>46</v>
      </c>
      <c r="C10" s="22" t="s">
        <v>83</v>
      </c>
      <c r="D10" s="23">
        <v>3.98</v>
      </c>
      <c r="E10" s="36">
        <f t="shared" si="0"/>
        <v>7.959999999999999E-2</v>
      </c>
      <c r="F10" s="91">
        <v>14.4</v>
      </c>
      <c r="G10" s="91">
        <v>2.2599999999999998</v>
      </c>
      <c r="H10" s="91">
        <v>0.8</v>
      </c>
      <c r="I10" s="91">
        <v>0.12</v>
      </c>
      <c r="J10" s="91">
        <v>0.6</v>
      </c>
      <c r="K10" s="1"/>
      <c r="L10" s="1"/>
    </row>
    <row r="11" spans="1:12" x14ac:dyDescent="0.3">
      <c r="A11" s="10">
        <v>10</v>
      </c>
      <c r="B11" s="21" t="s">
        <v>46</v>
      </c>
      <c r="C11" s="22" t="s">
        <v>73</v>
      </c>
      <c r="D11" s="23">
        <v>9</v>
      </c>
      <c r="E11" s="36">
        <f t="shared" si="0"/>
        <v>0.09</v>
      </c>
      <c r="F11" s="91">
        <v>35.799999999999997</v>
      </c>
      <c r="G11" s="91">
        <v>3.5</v>
      </c>
      <c r="H11" s="91">
        <v>1.5</v>
      </c>
      <c r="I11" s="91">
        <v>1.3</v>
      </c>
      <c r="J11" s="91">
        <v>2.09</v>
      </c>
      <c r="K11" s="1"/>
      <c r="L11" s="1"/>
    </row>
    <row r="12" spans="1:12" x14ac:dyDescent="0.3">
      <c r="A12" s="10">
        <v>200</v>
      </c>
      <c r="B12" s="21" t="s">
        <v>22</v>
      </c>
      <c r="C12" s="22" t="s">
        <v>74</v>
      </c>
      <c r="D12" s="23">
        <v>1.99</v>
      </c>
      <c r="E12" s="36">
        <f t="shared" si="0"/>
        <v>0.39800000000000002</v>
      </c>
      <c r="F12" s="91">
        <v>60</v>
      </c>
      <c r="G12" s="91">
        <v>1</v>
      </c>
      <c r="H12" s="91">
        <v>0.8</v>
      </c>
      <c r="I12" s="91">
        <v>0</v>
      </c>
      <c r="J12" s="91">
        <v>0</v>
      </c>
      <c r="K12" s="1"/>
      <c r="L12" s="1"/>
    </row>
    <row r="13" spans="1:12" x14ac:dyDescent="0.3">
      <c r="A13" s="10">
        <v>10</v>
      </c>
      <c r="B13" s="21" t="s">
        <v>46</v>
      </c>
      <c r="C13" s="22" t="s">
        <v>75</v>
      </c>
      <c r="D13" s="23">
        <v>3.75</v>
      </c>
      <c r="E13" s="36">
        <f t="shared" si="0"/>
        <v>3.7499999999999999E-2</v>
      </c>
      <c r="F13" s="91">
        <v>4.4000000000000004</v>
      </c>
      <c r="G13" s="91">
        <v>0.44</v>
      </c>
      <c r="H13" s="91">
        <v>0.3</v>
      </c>
      <c r="I13" s="91">
        <v>0.1</v>
      </c>
      <c r="J13" s="91">
        <v>0.33</v>
      </c>
      <c r="K13" s="1"/>
      <c r="L13" s="1"/>
    </row>
    <row r="14" spans="1:12" x14ac:dyDescent="0.3">
      <c r="A14" s="10">
        <v>5</v>
      </c>
      <c r="B14" s="21" t="s">
        <v>46</v>
      </c>
      <c r="C14" s="22" t="s">
        <v>76</v>
      </c>
      <c r="D14" s="23">
        <v>17.8</v>
      </c>
      <c r="E14" s="36">
        <f t="shared" si="0"/>
        <v>8.8999999999999996E-2</v>
      </c>
      <c r="F14" s="91">
        <v>15</v>
      </c>
      <c r="G14" s="91">
        <v>2.25</v>
      </c>
      <c r="H14" s="91">
        <v>0.5</v>
      </c>
      <c r="I14" s="91">
        <v>0.1</v>
      </c>
      <c r="J14" s="91">
        <v>1.3</v>
      </c>
      <c r="K14" s="1"/>
      <c r="L14" s="1"/>
    </row>
    <row r="15" spans="1:12" x14ac:dyDescent="0.3">
      <c r="A15" s="10">
        <v>9</v>
      </c>
      <c r="B15" s="21" t="s">
        <v>46</v>
      </c>
      <c r="C15" s="22" t="s">
        <v>33</v>
      </c>
      <c r="D15" s="23">
        <v>0.39</v>
      </c>
      <c r="E15" s="36">
        <f t="shared" si="0"/>
        <v>3.5100000000000001E-3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1"/>
      <c r="L15" s="1"/>
    </row>
    <row r="16" spans="1:12" x14ac:dyDescent="0.3">
      <c r="A16" s="10" t="s">
        <v>78</v>
      </c>
      <c r="B16" s="21" t="s">
        <v>46</v>
      </c>
      <c r="C16" s="22" t="s">
        <v>77</v>
      </c>
      <c r="D16" s="23">
        <v>0</v>
      </c>
      <c r="E16" s="36">
        <v>0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1"/>
      <c r="L16" s="1"/>
    </row>
    <row r="17" spans="1:12" x14ac:dyDescent="0.3">
      <c r="A17" s="10">
        <v>30</v>
      </c>
      <c r="B17" s="21" t="s">
        <v>46</v>
      </c>
      <c r="C17" s="22" t="s">
        <v>79</v>
      </c>
      <c r="D17" s="23">
        <v>0.79</v>
      </c>
      <c r="E17" s="36">
        <f t="shared" si="0"/>
        <v>2.3700000000000002E-2</v>
      </c>
      <c r="F17" s="91">
        <v>7.5</v>
      </c>
      <c r="G17" s="91">
        <v>1.3</v>
      </c>
      <c r="H17" s="91">
        <v>0.2</v>
      </c>
      <c r="I17" s="91">
        <v>0</v>
      </c>
      <c r="J17" s="91">
        <v>0.8</v>
      </c>
      <c r="K17" s="1"/>
      <c r="L17" s="1"/>
    </row>
    <row r="18" spans="1:12" x14ac:dyDescent="0.3">
      <c r="A18" s="10">
        <v>30</v>
      </c>
      <c r="B18" s="21" t="s">
        <v>46</v>
      </c>
      <c r="C18" s="22" t="s">
        <v>91</v>
      </c>
      <c r="D18" s="23">
        <v>1.54</v>
      </c>
      <c r="E18" s="36">
        <f t="shared" si="0"/>
        <v>4.6200000000000005E-2</v>
      </c>
      <c r="F18" s="91">
        <v>7.8</v>
      </c>
      <c r="G18" s="91">
        <v>0.6</v>
      </c>
      <c r="H18" s="91">
        <v>0.7</v>
      </c>
      <c r="I18" s="91">
        <v>0.06</v>
      </c>
      <c r="J18" s="91">
        <v>0.93</v>
      </c>
      <c r="K18" s="1"/>
      <c r="L18" s="1"/>
    </row>
    <row r="19" spans="1:12" x14ac:dyDescent="0.3">
      <c r="A19" s="14">
        <v>30</v>
      </c>
      <c r="B19" s="92" t="s">
        <v>46</v>
      </c>
      <c r="C19" s="89" t="s">
        <v>106</v>
      </c>
      <c r="D19" s="23">
        <v>2.69</v>
      </c>
      <c r="E19" s="36">
        <f t="shared" si="0"/>
        <v>8.0700000000000008E-2</v>
      </c>
      <c r="F19" s="91">
        <v>5.7</v>
      </c>
      <c r="G19" s="91">
        <v>0.6</v>
      </c>
      <c r="H19" s="91">
        <v>0.5</v>
      </c>
      <c r="I19" s="91">
        <v>0.09</v>
      </c>
      <c r="J19" s="91">
        <v>0.3</v>
      </c>
      <c r="K19" s="1"/>
      <c r="L19" s="1"/>
    </row>
    <row r="20" spans="1:12" x14ac:dyDescent="0.3">
      <c r="A20" s="14">
        <v>30</v>
      </c>
      <c r="B20" s="92" t="s">
        <v>46</v>
      </c>
      <c r="C20" s="89" t="s">
        <v>80</v>
      </c>
      <c r="D20" s="23">
        <v>5.63</v>
      </c>
      <c r="E20" s="36">
        <f t="shared" si="0"/>
        <v>0.16889999999999999</v>
      </c>
      <c r="F20" s="91">
        <v>5.4</v>
      </c>
      <c r="G20" s="91">
        <v>0.15</v>
      </c>
      <c r="H20" s="91">
        <v>0.54</v>
      </c>
      <c r="I20" s="91">
        <v>0.15</v>
      </c>
      <c r="J20" s="91">
        <v>0.69</v>
      </c>
      <c r="K20" s="1"/>
      <c r="L20" s="1"/>
    </row>
    <row r="21" spans="1:12" x14ac:dyDescent="0.3">
      <c r="A21" s="10">
        <v>10</v>
      </c>
      <c r="B21" s="21" t="s">
        <v>46</v>
      </c>
      <c r="C21" s="22" t="s">
        <v>82</v>
      </c>
      <c r="D21" s="23">
        <v>4.28</v>
      </c>
      <c r="E21" s="36">
        <f t="shared" si="0"/>
        <v>4.2800000000000005E-2</v>
      </c>
      <c r="F21" s="91">
        <v>89.9</v>
      </c>
      <c r="G21" s="91">
        <v>0</v>
      </c>
      <c r="H21" s="91">
        <v>0</v>
      </c>
      <c r="I21" s="91">
        <v>9.99</v>
      </c>
      <c r="J21" s="91">
        <v>0</v>
      </c>
      <c r="K21" s="1"/>
      <c r="L21" s="1"/>
    </row>
    <row r="22" spans="1:12" s="33" customFormat="1" ht="18.75" customHeight="1" x14ac:dyDescent="0.3">
      <c r="D22" s="50" t="s">
        <v>7</v>
      </c>
      <c r="E22" s="51">
        <f t="shared" ref="E22:J22" si="1">SUM(E8:E21)</f>
        <v>4.9029099999999994</v>
      </c>
      <c r="F22" s="52">
        <f t="shared" si="1"/>
        <v>1021.8999999999999</v>
      </c>
      <c r="G22" s="52">
        <f t="shared" si="1"/>
        <v>68.699999999999989</v>
      </c>
      <c r="H22" s="52">
        <f t="shared" si="1"/>
        <v>100.34</v>
      </c>
      <c r="I22" s="52">
        <f t="shared" si="1"/>
        <v>29.410000000000004</v>
      </c>
      <c r="J22" s="52">
        <f t="shared" si="1"/>
        <v>12.440000000000001</v>
      </c>
    </row>
    <row r="23" spans="1:12" s="34" customFormat="1" ht="18.75" customHeight="1" x14ac:dyDescent="0.25">
      <c r="D23" s="99" t="s">
        <v>103</v>
      </c>
      <c r="E23" s="100"/>
      <c r="F23" s="37">
        <f>F22/2</f>
        <v>510.94999999999993</v>
      </c>
      <c r="G23" s="38">
        <f t="shared" ref="G23:J23" si="2">G22/2</f>
        <v>34.349999999999994</v>
      </c>
      <c r="H23" s="38">
        <f t="shared" si="2"/>
        <v>50.17</v>
      </c>
      <c r="I23" s="38">
        <f t="shared" si="2"/>
        <v>14.705000000000002</v>
      </c>
      <c r="J23" s="38">
        <f t="shared" si="2"/>
        <v>6.2200000000000006</v>
      </c>
    </row>
    <row r="24" spans="1:12" x14ac:dyDescent="0.3">
      <c r="A24" s="102" t="s">
        <v>8</v>
      </c>
      <c r="B24" s="102"/>
      <c r="C24" s="102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7" t="s">
        <v>9</v>
      </c>
      <c r="B26" s="97" t="s">
        <v>81</v>
      </c>
      <c r="C26" s="97"/>
      <c r="D26" s="97"/>
      <c r="E26" s="97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7" t="s">
        <v>10</v>
      </c>
      <c r="B28" s="97" t="s">
        <v>84</v>
      </c>
      <c r="C28" s="97"/>
      <c r="D28" s="97"/>
      <c r="E28" s="97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7" t="s">
        <v>11</v>
      </c>
      <c r="B30" s="97" t="s">
        <v>85</v>
      </c>
      <c r="C30" s="97"/>
      <c r="D30" s="97"/>
      <c r="E30" s="97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8.6" customHeight="1" x14ac:dyDescent="0.3">
      <c r="A32" s="5" t="s">
        <v>12</v>
      </c>
      <c r="B32" s="97" t="s">
        <v>86</v>
      </c>
      <c r="C32" s="97"/>
      <c r="D32" s="97"/>
      <c r="E32" s="97"/>
      <c r="F32" s="1"/>
      <c r="G32" s="1"/>
      <c r="H32" s="1"/>
      <c r="I32" s="1"/>
      <c r="J32" s="1"/>
      <c r="K32" s="1"/>
      <c r="L32" s="1"/>
    </row>
    <row r="33" spans="1:12" x14ac:dyDescent="0.3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5" t="s">
        <v>13</v>
      </c>
      <c r="B34" s="97" t="s">
        <v>87</v>
      </c>
      <c r="C34" s="97"/>
      <c r="D34" s="97"/>
      <c r="E34" s="97"/>
      <c r="F34" s="1"/>
      <c r="G34" s="1"/>
      <c r="H34" s="1"/>
      <c r="I34" s="1"/>
      <c r="J34" s="1"/>
      <c r="K34" s="1"/>
      <c r="L34" s="1"/>
    </row>
    <row r="35" spans="1:12" x14ac:dyDescent="0.3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3">
      <c r="A36" s="5" t="s">
        <v>14</v>
      </c>
      <c r="B36" s="97" t="s">
        <v>88</v>
      </c>
      <c r="C36" s="97"/>
      <c r="D36" s="97"/>
      <c r="E36" s="97"/>
      <c r="F36" s="1"/>
      <c r="G36" s="1"/>
      <c r="H36" s="1"/>
      <c r="I36" s="1"/>
      <c r="J36" s="1"/>
      <c r="K36" s="1"/>
      <c r="L36" s="1"/>
    </row>
    <row r="37" spans="1:12" x14ac:dyDescent="0.3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3">
      <c r="A38" s="5" t="s">
        <v>15</v>
      </c>
      <c r="B38" s="97" t="s">
        <v>89</v>
      </c>
      <c r="C38" s="97"/>
      <c r="D38" s="97"/>
      <c r="E38" s="97"/>
      <c r="F38" s="1"/>
      <c r="G38" s="1"/>
      <c r="H38" s="1"/>
      <c r="I38" s="1"/>
      <c r="J38" s="1"/>
      <c r="K38" s="1"/>
      <c r="L38" s="1"/>
    </row>
    <row r="39" spans="1:12" x14ac:dyDescent="0.3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3">
      <c r="A40" s="5" t="s">
        <v>16</v>
      </c>
      <c r="B40" s="97" t="s">
        <v>90</v>
      </c>
      <c r="C40" s="97"/>
      <c r="D40" s="97"/>
      <c r="E40" s="97"/>
      <c r="F40" s="1"/>
      <c r="G40" s="1"/>
      <c r="H40" s="1"/>
      <c r="I40" s="1"/>
      <c r="J40" s="1"/>
      <c r="K40" s="1"/>
      <c r="L40" s="1"/>
    </row>
    <row r="41" spans="1:12" x14ac:dyDescent="0.3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5"/>
      <c r="B42" s="97"/>
      <c r="C42" s="97"/>
      <c r="D42" s="97"/>
      <c r="E42" s="97"/>
      <c r="F42" s="1"/>
      <c r="G42" s="1"/>
      <c r="H42" s="1"/>
      <c r="I42" s="1"/>
      <c r="J42" s="1"/>
      <c r="K42" s="1"/>
      <c r="L42" s="1"/>
    </row>
    <row r="43" spans="1:12" x14ac:dyDescent="0.3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5"/>
      <c r="B44" s="97"/>
      <c r="C44" s="97"/>
      <c r="D44" s="97"/>
      <c r="E44" s="97"/>
      <c r="F44" s="1"/>
      <c r="G44" s="1"/>
      <c r="H44" s="1"/>
      <c r="I44" s="1"/>
      <c r="J44" s="1"/>
      <c r="K44" s="1"/>
      <c r="L44" s="1"/>
    </row>
    <row r="45" spans="1:12" x14ac:dyDescent="0.3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5"/>
      <c r="B46" s="96"/>
      <c r="C46" s="96"/>
      <c r="D46" s="96"/>
      <c r="E46" s="96"/>
      <c r="F46" s="1"/>
      <c r="G46" s="1"/>
      <c r="H46" s="1"/>
      <c r="I46" s="1"/>
      <c r="J46" s="1"/>
      <c r="K46" s="1"/>
      <c r="L46" s="1"/>
    </row>
    <row r="47" spans="1:12" x14ac:dyDescent="0.3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">
      <c r="A48" s="1"/>
      <c r="B48" s="96"/>
      <c r="C48" s="96"/>
      <c r="D48" s="96"/>
      <c r="E48" s="96"/>
      <c r="F48" s="1"/>
      <c r="G48" s="1"/>
      <c r="H48" s="1"/>
      <c r="I48" s="1"/>
      <c r="J48" s="1"/>
      <c r="K48" s="1"/>
      <c r="L48" s="1"/>
    </row>
    <row r="49" spans="1:12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mergeCells count="15">
    <mergeCell ref="B38:E38"/>
    <mergeCell ref="A24:C24"/>
    <mergeCell ref="B26:E26"/>
    <mergeCell ref="B5:H5"/>
    <mergeCell ref="D23:E23"/>
    <mergeCell ref="B28:E28"/>
    <mergeCell ref="B30:E30"/>
    <mergeCell ref="B32:E32"/>
    <mergeCell ref="B34:E34"/>
    <mergeCell ref="B36:E36"/>
    <mergeCell ref="B40:E40"/>
    <mergeCell ref="B42:E42"/>
    <mergeCell ref="B44:E44"/>
    <mergeCell ref="B46:E46"/>
    <mergeCell ref="B48:E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99C6F-3894-4724-A2F1-FE4DDFAD1CC5}">
  <dimension ref="A1:L29"/>
  <sheetViews>
    <sheetView showGridLines="0" tabSelected="1" topLeftCell="A16" workbookViewId="0">
      <selection activeCell="J25" sqref="J25"/>
    </sheetView>
  </sheetViews>
  <sheetFormatPr defaultRowHeight="14.4" x14ac:dyDescent="0.3"/>
  <cols>
    <col min="2" max="2" width="5.109375" customWidth="1"/>
    <col min="3" max="3" width="25.88671875" customWidth="1"/>
    <col min="4" max="4" width="11" customWidth="1"/>
    <col min="5" max="5" width="10.88671875" customWidth="1"/>
    <col min="6" max="6" width="11.6640625" customWidth="1"/>
    <col min="7" max="10" width="13" customWidth="1"/>
  </cols>
  <sheetData>
    <row r="1" spans="1:12" s="19" customFormat="1" ht="15" customHeight="1" x14ac:dyDescent="0.3">
      <c r="A1" s="44" t="s">
        <v>0</v>
      </c>
      <c r="B1" s="44"/>
      <c r="C1" s="20"/>
    </row>
    <row r="2" spans="1:12" s="19" customFormat="1" x14ac:dyDescent="0.3">
      <c r="A2" s="45"/>
      <c r="B2" s="45"/>
      <c r="C2" s="45"/>
      <c r="D2" s="45"/>
      <c r="E2" s="45"/>
    </row>
    <row r="3" spans="1:12" s="19" customFormat="1" ht="21" customHeight="1" x14ac:dyDescent="0.3">
      <c r="A3" s="46" t="s">
        <v>19</v>
      </c>
      <c r="B3" s="46"/>
      <c r="C3" s="46"/>
      <c r="D3" s="46"/>
      <c r="E3" s="46"/>
    </row>
    <row r="4" spans="1:12" x14ac:dyDescent="0.3">
      <c r="A4" s="19"/>
      <c r="B4" s="19"/>
      <c r="C4" s="19"/>
      <c r="D4" s="27"/>
      <c r="E4" s="27"/>
      <c r="F4" s="19"/>
      <c r="G4" s="19"/>
      <c r="H4" s="19"/>
      <c r="I4" s="19"/>
      <c r="J4" s="19"/>
    </row>
    <row r="5" spans="1:12" ht="15.75" customHeight="1" x14ac:dyDescent="0.3">
      <c r="A5" s="103" t="s">
        <v>1</v>
      </c>
      <c r="B5" s="98" t="s">
        <v>92</v>
      </c>
      <c r="C5" s="98"/>
      <c r="D5" s="98"/>
      <c r="E5" s="98"/>
      <c r="F5" s="98"/>
      <c r="G5" s="19"/>
      <c r="H5" s="19"/>
      <c r="I5" s="32" t="s">
        <v>2</v>
      </c>
      <c r="J5" s="25" t="s">
        <v>21</v>
      </c>
    </row>
    <row r="6" spans="1:12" x14ac:dyDescent="0.3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2" ht="43.2" x14ac:dyDescent="0.3">
      <c r="A7" s="59" t="s">
        <v>3</v>
      </c>
      <c r="B7" s="48" t="s">
        <v>4</v>
      </c>
      <c r="C7" s="49" t="s">
        <v>5</v>
      </c>
      <c r="D7" s="29" t="s">
        <v>61</v>
      </c>
      <c r="E7" s="29" t="s">
        <v>6</v>
      </c>
      <c r="F7" s="30" t="s">
        <v>56</v>
      </c>
      <c r="G7" s="30" t="s">
        <v>57</v>
      </c>
      <c r="H7" s="30" t="s">
        <v>58</v>
      </c>
      <c r="I7" s="30" t="s">
        <v>59</v>
      </c>
      <c r="J7" s="30" t="s">
        <v>60</v>
      </c>
    </row>
    <row r="8" spans="1:12" ht="28.2" customHeight="1" x14ac:dyDescent="0.3">
      <c r="A8" s="31">
        <v>80</v>
      </c>
      <c r="B8" s="21" t="s">
        <v>22</v>
      </c>
      <c r="C8" s="89" t="s">
        <v>110</v>
      </c>
      <c r="D8" s="23">
        <v>1.58</v>
      </c>
      <c r="E8" s="36">
        <v>0.12640000000000001</v>
      </c>
      <c r="F8" s="63">
        <v>29.6</v>
      </c>
      <c r="G8" s="63">
        <v>0.32</v>
      </c>
      <c r="H8" s="63">
        <v>2.96</v>
      </c>
      <c r="I8" s="63">
        <v>1.76</v>
      </c>
      <c r="J8" s="63">
        <v>0.24</v>
      </c>
      <c r="L8" t="s">
        <v>107</v>
      </c>
    </row>
    <row r="9" spans="1:12" ht="15" customHeight="1" x14ac:dyDescent="0.3">
      <c r="A9" s="31">
        <v>100</v>
      </c>
      <c r="B9" s="21" t="s">
        <v>46</v>
      </c>
      <c r="C9" s="22" t="s">
        <v>93</v>
      </c>
      <c r="D9" s="23">
        <v>1.58</v>
      </c>
      <c r="E9" s="36">
        <v>0.158</v>
      </c>
      <c r="F9" s="63">
        <v>149</v>
      </c>
      <c r="G9" s="63">
        <v>0</v>
      </c>
      <c r="H9" s="63">
        <v>13</v>
      </c>
      <c r="I9" s="63">
        <v>10.8</v>
      </c>
      <c r="J9" s="63">
        <v>0</v>
      </c>
    </row>
    <row r="10" spans="1:12" ht="15" customHeight="1" x14ac:dyDescent="0.3">
      <c r="A10" s="31">
        <v>56</v>
      </c>
      <c r="B10" s="21" t="s">
        <v>46</v>
      </c>
      <c r="C10" s="90" t="s">
        <v>111</v>
      </c>
      <c r="D10" s="23">
        <v>4.96</v>
      </c>
      <c r="E10" s="36">
        <v>0.27776000000000001</v>
      </c>
      <c r="F10" s="63">
        <v>201</v>
      </c>
      <c r="G10" s="63">
        <v>42.2</v>
      </c>
      <c r="H10" s="63">
        <v>4.5999999999999996</v>
      </c>
      <c r="I10" s="63">
        <v>1.2</v>
      </c>
      <c r="J10" s="63">
        <v>1.5</v>
      </c>
    </row>
    <row r="11" spans="1:12" ht="15" customHeight="1" x14ac:dyDescent="0.3">
      <c r="A11" s="31">
        <v>8</v>
      </c>
      <c r="B11" s="21" t="s">
        <v>46</v>
      </c>
      <c r="C11" s="22" t="s">
        <v>94</v>
      </c>
      <c r="D11" s="23">
        <v>34.75</v>
      </c>
      <c r="E11" s="36">
        <v>0.27800000000000002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2" ht="15" customHeight="1" x14ac:dyDescent="0.3">
      <c r="A12" s="31">
        <v>20</v>
      </c>
      <c r="B12" s="21" t="s">
        <v>46</v>
      </c>
      <c r="C12" s="22" t="s">
        <v>95</v>
      </c>
      <c r="D12" s="23">
        <v>24.85</v>
      </c>
      <c r="E12" s="36">
        <v>0.497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</row>
    <row r="13" spans="1:12" ht="15" customHeight="1" x14ac:dyDescent="0.3">
      <c r="A13" s="63">
        <v>5</v>
      </c>
      <c r="B13" s="57" t="s">
        <v>46</v>
      </c>
      <c r="C13" s="22" t="s">
        <v>96</v>
      </c>
      <c r="D13" s="23">
        <v>1.79</v>
      </c>
      <c r="E13" s="36">
        <v>3.5799999999999998E-2</v>
      </c>
      <c r="F13" s="63">
        <v>1.55</v>
      </c>
      <c r="G13" s="63">
        <v>9.5000000000000001E-2</v>
      </c>
      <c r="H13" s="63">
        <v>2.5000000000000001E-2</v>
      </c>
      <c r="I13" s="63">
        <v>1.4999999999999999E-2</v>
      </c>
      <c r="J13" s="63">
        <v>0.105</v>
      </c>
    </row>
    <row r="14" spans="1:12" ht="15" customHeight="1" x14ac:dyDescent="0.3">
      <c r="A14" s="31">
        <v>5</v>
      </c>
      <c r="B14" s="21" t="s">
        <v>46</v>
      </c>
      <c r="C14" s="22" t="s">
        <v>97</v>
      </c>
      <c r="D14" s="23">
        <v>39.9</v>
      </c>
      <c r="E14" s="36">
        <v>0</v>
      </c>
      <c r="F14" s="63">
        <v>15.8</v>
      </c>
      <c r="G14" s="63">
        <v>2.8</v>
      </c>
      <c r="H14" s="63">
        <v>0.2</v>
      </c>
      <c r="I14" s="63">
        <v>0.2</v>
      </c>
      <c r="J14" s="63">
        <v>1.2</v>
      </c>
    </row>
    <row r="15" spans="1:12" ht="18" customHeight="1" x14ac:dyDescent="0.3">
      <c r="A15" s="19"/>
      <c r="B15" s="19"/>
      <c r="C15" s="19"/>
      <c r="D15" s="60" t="s">
        <v>7</v>
      </c>
      <c r="E15" s="61">
        <v>1.37296</v>
      </c>
      <c r="F15" s="62">
        <f>SUM(F8:F14)</f>
        <v>396.95000000000005</v>
      </c>
      <c r="G15" s="62">
        <f t="shared" ref="G15:J15" si="0">SUM(G8:G14)</f>
        <v>45.414999999999999</v>
      </c>
      <c r="H15" s="62">
        <f t="shared" si="0"/>
        <v>20.785</v>
      </c>
      <c r="I15" s="62">
        <f t="shared" si="0"/>
        <v>13.975</v>
      </c>
      <c r="J15" s="62">
        <f t="shared" si="0"/>
        <v>3.0449999999999999</v>
      </c>
    </row>
    <row r="16" spans="1:12" s="34" customFormat="1" ht="18.75" customHeight="1" x14ac:dyDescent="0.25">
      <c r="D16" s="99" t="s">
        <v>103</v>
      </c>
      <c r="E16" s="100"/>
      <c r="F16" s="37">
        <f>F15/2</f>
        <v>198.47500000000002</v>
      </c>
      <c r="G16" s="38">
        <f t="shared" ref="G16:J16" si="1">G15/2</f>
        <v>22.7075</v>
      </c>
      <c r="H16" s="38">
        <f t="shared" si="1"/>
        <v>10.3925</v>
      </c>
      <c r="I16" s="38">
        <f t="shared" si="1"/>
        <v>6.9874999999999998</v>
      </c>
      <c r="J16" s="38">
        <f t="shared" si="1"/>
        <v>1.5225</v>
      </c>
    </row>
    <row r="17" spans="1:10" x14ac:dyDescent="0.3">
      <c r="A17" s="19"/>
      <c r="B17" s="19"/>
      <c r="C17" s="19"/>
      <c r="D17" s="19"/>
      <c r="E17" s="28"/>
      <c r="F17" s="19"/>
      <c r="G17" s="19"/>
      <c r="H17" s="19"/>
      <c r="I17" s="19"/>
      <c r="J17" s="19"/>
    </row>
    <row r="18" spans="1:10" x14ac:dyDescent="0.3">
      <c r="A18" s="102" t="s">
        <v>8</v>
      </c>
      <c r="B18" s="102"/>
      <c r="C18" s="102"/>
      <c r="D18" s="19"/>
      <c r="E18" s="19"/>
      <c r="F18" s="19"/>
      <c r="G18" s="19"/>
      <c r="H18" s="19"/>
      <c r="I18" s="19"/>
      <c r="J18" s="19"/>
    </row>
    <row r="19" spans="1:10" x14ac:dyDescent="0.3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5" customHeight="1" x14ac:dyDescent="0.3">
      <c r="A20" s="26" t="s">
        <v>9</v>
      </c>
      <c r="B20" s="97" t="s">
        <v>98</v>
      </c>
      <c r="C20" s="97"/>
      <c r="D20" s="97"/>
      <c r="E20" s="97"/>
      <c r="F20" s="97"/>
      <c r="G20" s="97"/>
      <c r="H20" s="19"/>
      <c r="I20" s="19"/>
      <c r="J20" s="19"/>
    </row>
    <row r="21" spans="1:10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5" customHeight="1" x14ac:dyDescent="0.3">
      <c r="A22" s="26" t="s">
        <v>10</v>
      </c>
      <c r="B22" s="97" t="s">
        <v>99</v>
      </c>
      <c r="C22" s="97"/>
      <c r="D22" s="97"/>
      <c r="E22" s="97"/>
      <c r="F22" s="97"/>
      <c r="G22" s="97"/>
      <c r="H22" s="19"/>
      <c r="I22" s="19"/>
      <c r="J22" s="19"/>
    </row>
    <row r="23" spans="1:10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5" customHeight="1" x14ac:dyDescent="0.3">
      <c r="A24" s="24" t="s">
        <v>11</v>
      </c>
      <c r="B24" s="97" t="s">
        <v>100</v>
      </c>
      <c r="C24" s="97"/>
      <c r="D24" s="97"/>
      <c r="E24" s="97"/>
      <c r="F24" s="97"/>
      <c r="G24" s="97"/>
      <c r="H24" s="19"/>
      <c r="I24" s="19"/>
      <c r="J24" s="19"/>
    </row>
    <row r="25" spans="1:10" x14ac:dyDescent="0.3">
      <c r="A25" s="24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5" customHeight="1" x14ac:dyDescent="0.3">
      <c r="A26" s="24" t="s">
        <v>12</v>
      </c>
      <c r="B26" s="97" t="s">
        <v>101</v>
      </c>
      <c r="C26" s="97"/>
      <c r="D26" s="97"/>
      <c r="E26" s="97"/>
      <c r="F26" s="97"/>
      <c r="G26" s="97"/>
      <c r="H26" s="19"/>
      <c r="I26" s="19"/>
      <c r="J26" s="19"/>
    </row>
    <row r="27" spans="1:10" x14ac:dyDescent="0.3">
      <c r="A27" s="24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5" customHeight="1" x14ac:dyDescent="0.3">
      <c r="A28" s="24" t="s">
        <v>13</v>
      </c>
      <c r="B28" s="97" t="s">
        <v>102</v>
      </c>
      <c r="C28" s="97"/>
      <c r="D28" s="97"/>
      <c r="E28" s="97"/>
      <c r="F28" s="97"/>
      <c r="G28" s="97"/>
      <c r="H28" s="19"/>
      <c r="I28" s="19"/>
      <c r="J28" s="19"/>
    </row>
    <row r="29" spans="1:10" x14ac:dyDescent="0.3">
      <c r="A29" s="24"/>
      <c r="B29" s="19"/>
      <c r="C29" s="19"/>
      <c r="D29" s="19"/>
      <c r="E29" s="19"/>
      <c r="F29" s="19"/>
      <c r="G29" s="19"/>
      <c r="H29" s="19"/>
      <c r="I29" s="19"/>
      <c r="J29" s="19"/>
    </row>
  </sheetData>
  <mergeCells count="8">
    <mergeCell ref="A18:C18"/>
    <mergeCell ref="B5:F5"/>
    <mergeCell ref="D16:E16"/>
    <mergeCell ref="B26:G26"/>
    <mergeCell ref="B28:G28"/>
    <mergeCell ref="B20:G20"/>
    <mergeCell ref="B22:G22"/>
    <mergeCell ref="B24:G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4D001-1CB5-4FC3-A2C5-59C973924F9E}">
  <dimension ref="A1:J25"/>
  <sheetViews>
    <sheetView showGridLines="0" topLeftCell="A10" workbookViewId="0">
      <selection activeCell="A17" sqref="A17:E23"/>
    </sheetView>
  </sheetViews>
  <sheetFormatPr defaultRowHeight="14.4" x14ac:dyDescent="0.3"/>
  <cols>
    <col min="1" max="1" width="8.6640625" customWidth="1"/>
    <col min="2" max="2" width="6.5546875" customWidth="1"/>
    <col min="3" max="3" width="15.44140625" customWidth="1"/>
    <col min="4" max="4" width="10.88671875" customWidth="1"/>
    <col min="5" max="5" width="33.21875" customWidth="1"/>
    <col min="6" max="6" width="11.6640625" customWidth="1"/>
    <col min="7" max="10" width="12.109375" customWidth="1"/>
  </cols>
  <sheetData>
    <row r="1" spans="1:10" s="19" customFormat="1" ht="15" customHeight="1" x14ac:dyDescent="0.3">
      <c r="A1" s="44" t="s">
        <v>0</v>
      </c>
      <c r="B1" s="44"/>
      <c r="C1" s="20"/>
    </row>
    <row r="2" spans="1:10" x14ac:dyDescent="0.3">
      <c r="A2" s="96"/>
      <c r="B2" s="96"/>
      <c r="C2" s="96"/>
      <c r="D2" s="96"/>
      <c r="E2" s="96"/>
    </row>
    <row r="3" spans="1:10" ht="21" x14ac:dyDescent="0.3">
      <c r="A3" s="101" t="s">
        <v>19</v>
      </c>
      <c r="B3" s="101"/>
      <c r="C3" s="101"/>
      <c r="D3" s="101"/>
      <c r="E3" s="101"/>
    </row>
    <row r="4" spans="1:10" x14ac:dyDescent="0.3">
      <c r="A4" s="1"/>
      <c r="B4" s="1"/>
      <c r="C4" s="1"/>
      <c r="D4" s="8"/>
      <c r="E4" s="8"/>
    </row>
    <row r="5" spans="1:10" ht="30" customHeight="1" x14ac:dyDescent="0.3">
      <c r="A5" s="103" t="s">
        <v>1</v>
      </c>
      <c r="B5" s="98" t="s">
        <v>47</v>
      </c>
      <c r="C5" s="98"/>
      <c r="D5" s="98"/>
      <c r="E5" s="98"/>
      <c r="F5" s="98"/>
      <c r="I5" s="64" t="s">
        <v>2</v>
      </c>
      <c r="J5" s="6" t="s">
        <v>21</v>
      </c>
    </row>
    <row r="6" spans="1:10" x14ac:dyDescent="0.3">
      <c r="A6" s="1"/>
      <c r="B6" s="1"/>
      <c r="C6" s="1"/>
      <c r="D6" s="1"/>
      <c r="E6" s="1"/>
    </row>
    <row r="7" spans="1:10" ht="43.2" x14ac:dyDescent="0.3">
      <c r="A7" s="47" t="s">
        <v>3</v>
      </c>
      <c r="B7" s="48" t="s">
        <v>4</v>
      </c>
      <c r="C7" s="49" t="s">
        <v>5</v>
      </c>
      <c r="D7" s="12" t="s">
        <v>61</v>
      </c>
      <c r="E7" s="12" t="s">
        <v>6</v>
      </c>
      <c r="F7" s="13" t="s">
        <v>56</v>
      </c>
      <c r="G7" s="13" t="s">
        <v>57</v>
      </c>
      <c r="H7" s="13" t="s">
        <v>58</v>
      </c>
      <c r="I7" s="13" t="s">
        <v>59</v>
      </c>
      <c r="J7" s="13" t="s">
        <v>60</v>
      </c>
    </row>
    <row r="8" spans="1:10" x14ac:dyDescent="0.3">
      <c r="A8" s="10">
        <v>280</v>
      </c>
      <c r="B8" s="2" t="s">
        <v>46</v>
      </c>
      <c r="C8" s="3" t="s">
        <v>70</v>
      </c>
      <c r="D8" s="4">
        <v>1.99</v>
      </c>
      <c r="E8" s="36">
        <f>(A8*D8)/1000</f>
        <v>0.55720000000000003</v>
      </c>
      <c r="F8" s="63">
        <v>86.8</v>
      </c>
      <c r="G8" s="63">
        <v>5.3</v>
      </c>
      <c r="H8" s="63">
        <v>1.4</v>
      </c>
      <c r="I8" s="63">
        <v>0.8</v>
      </c>
      <c r="J8" s="63">
        <v>5.9</v>
      </c>
    </row>
    <row r="9" spans="1:10" x14ac:dyDescent="0.3">
      <c r="A9" s="10">
        <v>50</v>
      </c>
      <c r="B9" s="2" t="s">
        <v>46</v>
      </c>
      <c r="C9" s="3" t="s">
        <v>48</v>
      </c>
      <c r="D9" s="4">
        <v>0.99</v>
      </c>
      <c r="E9" s="36">
        <f>(A9*D9)/1000</f>
        <v>4.9500000000000002E-2</v>
      </c>
      <c r="F9" s="63">
        <v>198.5</v>
      </c>
      <c r="G9" s="63">
        <v>49.7</v>
      </c>
      <c r="H9" s="63">
        <v>0</v>
      </c>
      <c r="I9" s="63">
        <v>0</v>
      </c>
      <c r="J9" s="63">
        <v>0</v>
      </c>
    </row>
    <row r="10" spans="1:10" x14ac:dyDescent="0.3">
      <c r="A10" s="10">
        <v>1000</v>
      </c>
      <c r="B10" s="2" t="s">
        <v>22</v>
      </c>
      <c r="C10" s="3" t="s">
        <v>34</v>
      </c>
      <c r="D10" s="4">
        <v>0</v>
      </c>
      <c r="E10" s="36">
        <f>(A10*D10)/1000</f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</row>
    <row r="11" spans="1:10" x14ac:dyDescent="0.3">
      <c r="A11" s="10">
        <v>2</v>
      </c>
      <c r="B11" s="2" t="s">
        <v>50</v>
      </c>
      <c r="C11" s="3" t="s">
        <v>49</v>
      </c>
      <c r="D11" s="4">
        <v>15.8</v>
      </c>
      <c r="E11" s="36">
        <f>(A11*D11)/1000</f>
        <v>3.1600000000000003E-2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0" x14ac:dyDescent="0.3">
      <c r="A12" s="1"/>
      <c r="B12" s="1"/>
      <c r="C12" s="1"/>
      <c r="D12" s="65" t="s">
        <v>7</v>
      </c>
      <c r="E12" s="66">
        <f>SUM(E8:E11)</f>
        <v>0.63829999999999998</v>
      </c>
      <c r="F12" s="67">
        <f>SUM(F8:F11)</f>
        <v>285.3</v>
      </c>
      <c r="G12" s="67">
        <f t="shared" ref="G12:J12" si="0">SUM(G8:G11)</f>
        <v>55</v>
      </c>
      <c r="H12" s="67">
        <f t="shared" si="0"/>
        <v>1.4</v>
      </c>
      <c r="I12" s="67">
        <f t="shared" si="0"/>
        <v>0.8</v>
      </c>
      <c r="J12" s="67">
        <f t="shared" si="0"/>
        <v>5.9</v>
      </c>
    </row>
    <row r="13" spans="1:10" s="34" customFormat="1" ht="18.75" customHeight="1" x14ac:dyDescent="0.25">
      <c r="D13" s="99" t="s">
        <v>103</v>
      </c>
      <c r="E13" s="100"/>
      <c r="F13" s="37">
        <f>F12/2</f>
        <v>142.65</v>
      </c>
      <c r="G13" s="38">
        <f t="shared" ref="G13:J13" si="1">G12/2</f>
        <v>27.5</v>
      </c>
      <c r="H13" s="38">
        <f t="shared" si="1"/>
        <v>0.7</v>
      </c>
      <c r="I13" s="38">
        <f t="shared" si="1"/>
        <v>0.4</v>
      </c>
      <c r="J13" s="38">
        <f t="shared" si="1"/>
        <v>2.95</v>
      </c>
    </row>
    <row r="14" spans="1:10" x14ac:dyDescent="0.3">
      <c r="A14" s="1"/>
      <c r="B14" s="1"/>
      <c r="C14" s="1"/>
      <c r="D14" s="1"/>
      <c r="E14" s="11"/>
    </row>
    <row r="15" spans="1:10" x14ac:dyDescent="0.3">
      <c r="A15" s="102" t="s">
        <v>8</v>
      </c>
      <c r="B15" s="102"/>
      <c r="C15" s="102"/>
      <c r="D15" s="1"/>
      <c r="E15" s="1"/>
    </row>
    <row r="16" spans="1:10" x14ac:dyDescent="0.3">
      <c r="A16" s="1"/>
      <c r="B16" s="1"/>
      <c r="C16" s="1"/>
      <c r="D16" s="1"/>
      <c r="E16" s="1"/>
    </row>
    <row r="17" spans="1:5" ht="29.25" customHeight="1" x14ac:dyDescent="0.3">
      <c r="A17" s="7" t="s">
        <v>9</v>
      </c>
      <c r="B17" s="97" t="s">
        <v>51</v>
      </c>
      <c r="C17" s="97"/>
      <c r="D17" s="97"/>
      <c r="E17" s="97"/>
    </row>
    <row r="18" spans="1:5" x14ac:dyDescent="0.3">
      <c r="A18" s="1"/>
      <c r="B18" s="1"/>
      <c r="C18" s="1"/>
      <c r="D18" s="1"/>
      <c r="E18" s="1"/>
    </row>
    <row r="19" spans="1:5" ht="30" customHeight="1" x14ac:dyDescent="0.3">
      <c r="A19" s="7" t="s">
        <v>10</v>
      </c>
      <c r="B19" s="97" t="s">
        <v>52</v>
      </c>
      <c r="C19" s="97"/>
      <c r="D19" s="97"/>
      <c r="E19" s="97"/>
    </row>
    <row r="20" spans="1:5" x14ac:dyDescent="0.3">
      <c r="A20" s="1"/>
      <c r="B20" s="1"/>
      <c r="C20" s="1"/>
      <c r="D20" s="1"/>
      <c r="E20" s="1"/>
    </row>
    <row r="21" spans="1:5" x14ac:dyDescent="0.3">
      <c r="A21" s="7" t="s">
        <v>11</v>
      </c>
      <c r="B21" s="97" t="s">
        <v>53</v>
      </c>
      <c r="C21" s="97"/>
      <c r="D21" s="97"/>
      <c r="E21" s="97"/>
    </row>
    <row r="22" spans="1:5" x14ac:dyDescent="0.3">
      <c r="A22" s="1"/>
      <c r="B22" s="1"/>
      <c r="C22" s="1"/>
      <c r="D22" s="1"/>
      <c r="E22" s="1"/>
    </row>
    <row r="23" spans="1:5" x14ac:dyDescent="0.3">
      <c r="A23" s="5" t="s">
        <v>12</v>
      </c>
      <c r="B23" s="97" t="s">
        <v>54</v>
      </c>
      <c r="C23" s="97"/>
      <c r="D23" s="97"/>
      <c r="E23" s="97"/>
    </row>
    <row r="24" spans="1:5" x14ac:dyDescent="0.3">
      <c r="A24" s="5"/>
      <c r="B24" s="1"/>
      <c r="C24" s="1"/>
      <c r="D24" s="1"/>
      <c r="E24" s="1"/>
    </row>
    <row r="25" spans="1:5" x14ac:dyDescent="0.3">
      <c r="A25" s="5"/>
      <c r="B25" s="1"/>
      <c r="C25" s="1"/>
      <c r="D25" s="1"/>
      <c r="E25" s="1"/>
    </row>
  </sheetData>
  <mergeCells count="9">
    <mergeCell ref="B17:E17"/>
    <mergeCell ref="B19:E19"/>
    <mergeCell ref="B21:E21"/>
    <mergeCell ref="B23:E23"/>
    <mergeCell ref="A2:E2"/>
    <mergeCell ref="A3:E3"/>
    <mergeCell ref="A15:C15"/>
    <mergeCell ref="B5:F5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Total</vt:lpstr>
      <vt:lpstr>Sopa</vt:lpstr>
      <vt:lpstr>Prato principal</vt:lpstr>
      <vt:lpstr>Sobremesa</vt:lpstr>
      <vt:lpstr>Bebida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Profírio</dc:creator>
  <cp:lastModifiedBy>Isabel Lamy - EHT Coimbra</cp:lastModifiedBy>
  <cp:lastPrinted>2020-08-26T17:34:11Z</cp:lastPrinted>
  <dcterms:created xsi:type="dcterms:W3CDTF">2019-12-10T16:17:30Z</dcterms:created>
  <dcterms:modified xsi:type="dcterms:W3CDTF">2022-03-04T16:14:06Z</dcterms:modified>
</cp:coreProperties>
</file>