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heckCompatibility="1"/>
  <mc:AlternateContent xmlns:mc="http://schemas.openxmlformats.org/markup-compatibility/2006">
    <mc:Choice Requires="x15">
      <x15ac:absPath xmlns:x15ac="http://schemas.microsoft.com/office/spreadsheetml/2010/11/ac" url="https://profitecla-my.sharepoint.com/personal/isabrandao_professores_profitecla_pt/Documents/Profitecla 2021_2022/Atividades/Eco-escolas/Eco-Ementas Mediterrânicas_Eco-Cozinheiros/"/>
    </mc:Choice>
  </mc:AlternateContent>
  <xr:revisionPtr revIDLastSave="2" documentId="8_{F730203F-4117-4202-92F1-8DD52523D74C}" xr6:coauthVersionLast="47" xr6:coauthVersionMax="47" xr10:uidLastSave="{385C0DD5-AFB4-4392-BA7A-9760E1BC62BA}"/>
  <bookViews>
    <workbookView xWindow="-120" yWindow="-120" windowWidth="20730" windowHeight="11160" xr2:uid="{00000000-000D-0000-FFFF-FFFF00000000}"/>
  </bookViews>
  <sheets>
    <sheet name="Entrada" sheetId="2" r:id="rId1"/>
    <sheet name="Prato Principal" sheetId="3" r:id="rId2"/>
    <sheet name="Sobremesa" sheetId="4" r:id="rId3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7" i="4" l="1"/>
  <c r="M22" i="2"/>
  <c r="L22" i="2"/>
  <c r="K22" i="2"/>
  <c r="J22" i="2"/>
  <c r="M23" i="3"/>
  <c r="L23" i="3"/>
  <c r="K23" i="3"/>
  <c r="J23" i="3"/>
  <c r="L17" i="4"/>
  <c r="K17" i="4"/>
  <c r="J17" i="4"/>
  <c r="E13" i="2"/>
  <c r="J13" i="2"/>
  <c r="E8" i="4"/>
  <c r="E7" i="4"/>
  <c r="E10" i="3"/>
  <c r="E11" i="3"/>
  <c r="E12" i="3"/>
  <c r="E13" i="3"/>
  <c r="E14" i="3"/>
  <c r="E15" i="3"/>
  <c r="E16" i="3"/>
  <c r="E17" i="3"/>
  <c r="E18" i="3"/>
  <c r="E19" i="3"/>
  <c r="E20" i="3"/>
  <c r="E21" i="3"/>
  <c r="E14" i="2"/>
  <c r="E15" i="2"/>
  <c r="E16" i="2"/>
  <c r="E17" i="2"/>
  <c r="E18" i="2"/>
  <c r="E19" i="2"/>
  <c r="E20" i="2"/>
  <c r="J14" i="2"/>
  <c r="K14" i="2"/>
  <c r="L14" i="2"/>
  <c r="M14" i="2"/>
  <c r="J15" i="2"/>
  <c r="K15" i="2"/>
  <c r="L15" i="2"/>
  <c r="M15" i="2"/>
  <c r="J16" i="2"/>
  <c r="K16" i="2"/>
  <c r="L16" i="2"/>
  <c r="M16" i="2"/>
  <c r="J17" i="2"/>
  <c r="K17" i="2"/>
  <c r="L17" i="2"/>
  <c r="M17" i="2"/>
  <c r="J18" i="2"/>
  <c r="K18" i="2"/>
  <c r="L18" i="2"/>
  <c r="M18" i="2"/>
  <c r="J19" i="2"/>
  <c r="K19" i="2"/>
  <c r="L19" i="2"/>
  <c r="M19" i="2"/>
  <c r="J20" i="2"/>
  <c r="K20" i="2"/>
  <c r="L20" i="2"/>
  <c r="M20" i="2"/>
  <c r="J10" i="3"/>
  <c r="K10" i="3"/>
  <c r="L10" i="3"/>
  <c r="M10" i="3"/>
  <c r="J11" i="3"/>
  <c r="K11" i="3"/>
  <c r="L11" i="3"/>
  <c r="M11" i="3"/>
  <c r="J12" i="3"/>
  <c r="K12" i="3"/>
  <c r="L12" i="3"/>
  <c r="M12" i="3"/>
  <c r="J13" i="3"/>
  <c r="K13" i="3"/>
  <c r="L13" i="3"/>
  <c r="M13" i="3"/>
  <c r="J14" i="3"/>
  <c r="K14" i="3"/>
  <c r="L14" i="3"/>
  <c r="M14" i="3"/>
  <c r="J15" i="3"/>
  <c r="K15" i="3"/>
  <c r="L15" i="3"/>
  <c r="M15" i="3"/>
  <c r="J16" i="3"/>
  <c r="K16" i="3"/>
  <c r="L16" i="3"/>
  <c r="M16" i="3"/>
  <c r="J17" i="3"/>
  <c r="K17" i="3"/>
  <c r="L17" i="3"/>
  <c r="M17" i="3"/>
  <c r="J18" i="3"/>
  <c r="K18" i="3"/>
  <c r="L18" i="3"/>
  <c r="M18" i="3"/>
  <c r="J19" i="3"/>
  <c r="K19" i="3"/>
  <c r="L19" i="3"/>
  <c r="M19" i="3"/>
  <c r="J20" i="3"/>
  <c r="K20" i="3"/>
  <c r="L20" i="3"/>
  <c r="M20" i="3"/>
  <c r="J21" i="3"/>
  <c r="K21" i="3"/>
  <c r="L21" i="3"/>
  <c r="M21" i="3"/>
  <c r="E6" i="4"/>
  <c r="E10" i="4"/>
  <c r="E11" i="4"/>
  <c r="E12" i="4"/>
  <c r="E13" i="4"/>
  <c r="E14" i="4"/>
  <c r="E15" i="4"/>
  <c r="E9" i="4"/>
  <c r="E9" i="3"/>
  <c r="M9" i="3"/>
  <c r="M22" i="3"/>
  <c r="L9" i="3"/>
  <c r="L22" i="3"/>
  <c r="K9" i="3"/>
  <c r="K22" i="3"/>
  <c r="J9" i="3"/>
  <c r="J22" i="3"/>
  <c r="M13" i="2"/>
  <c r="M21" i="2"/>
  <c r="L13" i="2"/>
  <c r="L21" i="2"/>
  <c r="K13" i="2"/>
  <c r="K21" i="2"/>
  <c r="J21" i="2"/>
  <c r="F15" i="4"/>
  <c r="J15" i="4"/>
  <c r="K15" i="4"/>
  <c r="L15" i="4"/>
  <c r="M15" i="4"/>
  <c r="J14" i="4"/>
  <c r="K14" i="4"/>
  <c r="L14" i="4"/>
  <c r="M14" i="4"/>
  <c r="J12" i="4"/>
  <c r="K12" i="4"/>
  <c r="L12" i="4"/>
  <c r="M12" i="4"/>
  <c r="J11" i="4"/>
  <c r="K11" i="4"/>
  <c r="L11" i="4"/>
  <c r="M11" i="4"/>
  <c r="J10" i="4"/>
  <c r="K10" i="4"/>
  <c r="L10" i="4"/>
  <c r="M10" i="4"/>
  <c r="J9" i="4"/>
  <c r="K9" i="4"/>
  <c r="L9" i="4"/>
  <c r="M9" i="4"/>
  <c r="J13" i="4"/>
  <c r="J16" i="4"/>
  <c r="K13" i="4"/>
  <c r="K16" i="4"/>
  <c r="L13" i="4"/>
  <c r="L16" i="4"/>
  <c r="M13" i="4"/>
  <c r="M16" i="4"/>
  <c r="M6" i="4"/>
  <c r="L6" i="4"/>
  <c r="K6" i="4"/>
  <c r="J6" i="4"/>
  <c r="J8" i="4"/>
  <c r="K8" i="4"/>
  <c r="L8" i="4"/>
  <c r="M8" i="4"/>
  <c r="J7" i="4"/>
  <c r="K7" i="4"/>
  <c r="L7" i="4"/>
  <c r="M7" i="4"/>
</calcChain>
</file>

<file path=xl/sharedStrings.xml><?xml version="1.0" encoding="utf-8"?>
<sst xmlns="http://schemas.openxmlformats.org/spreadsheetml/2006/main" count="109" uniqueCount="52">
  <si>
    <t>Ingredientes</t>
  </si>
  <si>
    <t>Unidades</t>
  </si>
  <si>
    <t>Peso Unitário</t>
  </si>
  <si>
    <t>Parte edível (%)</t>
  </si>
  <si>
    <t>Peso a considerar(g)</t>
  </si>
  <si>
    <t>Kcal (100g)</t>
  </si>
  <si>
    <t>HC (100G)</t>
  </si>
  <si>
    <t>Prt (100g)</t>
  </si>
  <si>
    <t>Lipídos (100g)</t>
  </si>
  <si>
    <t>Kcal</t>
  </si>
  <si>
    <t>HC (g)</t>
  </si>
  <si>
    <t>Prt (g)</t>
  </si>
  <si>
    <t>Lip(g)</t>
  </si>
  <si>
    <t>Couve galega</t>
  </si>
  <si>
    <t>g</t>
  </si>
  <si>
    <t>cebola</t>
  </si>
  <si>
    <t>batata</t>
  </si>
  <si>
    <t>salpicão</t>
  </si>
  <si>
    <t>broa milho</t>
  </si>
  <si>
    <t>alho</t>
  </si>
  <si>
    <t>azeite</t>
  </si>
  <si>
    <t>ml</t>
  </si>
  <si>
    <t>sal</t>
  </si>
  <si>
    <t>Total de Entrada</t>
  </si>
  <si>
    <t>Total por pessoa</t>
  </si>
  <si>
    <t>Cavala</t>
  </si>
  <si>
    <t>Sal</t>
  </si>
  <si>
    <t>Limão</t>
  </si>
  <si>
    <t>Azeite</t>
  </si>
  <si>
    <t>Grão bico seco</t>
  </si>
  <si>
    <t>Pimenta preta</t>
  </si>
  <si>
    <t>Noz moscada</t>
  </si>
  <si>
    <t>Salsa</t>
  </si>
  <si>
    <t>Mini cenoura</t>
  </si>
  <si>
    <t>Couve chinesa</t>
  </si>
  <si>
    <t>Espargos verdes</t>
  </si>
  <si>
    <t>Alho</t>
  </si>
  <si>
    <t>Natas</t>
  </si>
  <si>
    <t>Total de Prato Principal</t>
  </si>
  <si>
    <t>Açucar</t>
  </si>
  <si>
    <t>Claras</t>
  </si>
  <si>
    <t>Gemas</t>
  </si>
  <si>
    <t>Miolo amendoa moida</t>
  </si>
  <si>
    <t>Farinha trigo</t>
  </si>
  <si>
    <t>Água</t>
  </si>
  <si>
    <t>Manteiga</t>
  </si>
  <si>
    <t>Framboesas</t>
  </si>
  <si>
    <t>Groselha</t>
  </si>
  <si>
    <t>Açúcar em pó</t>
  </si>
  <si>
    <t>Total de sobremesa</t>
  </si>
  <si>
    <t>Observações:</t>
  </si>
  <si>
    <t>Considera-se o peso de um ovo médio entre 56g e 63g: estima-se que 1 clara tenha cerca tenha 34,2g e uma gema 18g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</si>
</sst>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.0\ _€_-;\-* #,##0.0\ _€_-;_-* &quot;-&quot;??\ _€_-;_-@_-"/>
    <numFmt numFmtId="166" formatCode="0.0"/>
  </numFmts>
  <fonts count="8" x14ac:knownFonts="1">
    <font>
      <sz val="10"/>
      <name val="Arial"/>
    </font>
    <font>
      <sz val="10"/>
      <name val="Arial"/>
    </font>
    <font>
      <b/>
      <sz val="10"/>
      <name val="Arial"/>
    </font>
    <font>
      <sz val="10"/>
      <name val="Arial"/>
      <family val="2"/>
      <charset val="1"/>
    </font>
    <font>
      <sz val="10"/>
      <color rgb="FF333333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0"/>
      <name val="Tahom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2" fillId="0" borderId="4" xfId="0" applyFont="1" applyBorder="1"/>
    <xf numFmtId="0" fontId="0" fillId="0" borderId="1" xfId="0" applyBorder="1" applyAlignment="1">
      <alignment wrapText="1"/>
    </xf>
    <xf numFmtId="0" fontId="0" fillId="0" borderId="6" xfId="0" applyBorder="1" applyAlignment="1">
      <alignment horizontal="right" wrapText="1"/>
    </xf>
    <xf numFmtId="9" fontId="1" fillId="0" borderId="6" xfId="2" applyBorder="1"/>
    <xf numFmtId="165" fontId="1" fillId="0" borderId="6" xfId="1" applyNumberFormat="1" applyBorder="1"/>
    <xf numFmtId="0" fontId="0" fillId="0" borderId="6" xfId="0" applyBorder="1"/>
    <xf numFmtId="1" fontId="0" fillId="2" borderId="6" xfId="0" applyNumberFormat="1" applyFill="1" applyBorder="1" applyAlignment="1">
      <alignment horizontal="right" wrapText="1"/>
    </xf>
    <xf numFmtId="166" fontId="0" fillId="2" borderId="6" xfId="0" applyNumberFormat="1" applyFill="1" applyBorder="1"/>
    <xf numFmtId="0" fontId="0" fillId="2" borderId="7" xfId="0" applyFill="1" applyBorder="1"/>
    <xf numFmtId="0" fontId="0" fillId="0" borderId="9" xfId="0" applyBorder="1"/>
    <xf numFmtId="9" fontId="0" fillId="0" borderId="9" xfId="0" applyNumberFormat="1" applyBorder="1"/>
    <xf numFmtId="0" fontId="0" fillId="0" borderId="12" xfId="0" applyBorder="1"/>
    <xf numFmtId="9" fontId="0" fillId="0" borderId="12" xfId="0" applyNumberFormat="1" applyBorder="1"/>
    <xf numFmtId="2" fontId="0" fillId="2" borderId="3" xfId="0" applyNumberFormat="1" applyFill="1" applyBorder="1"/>
    <xf numFmtId="2" fontId="0" fillId="2" borderId="4" xfId="0" applyNumberFormat="1" applyFill="1" applyBorder="1"/>
    <xf numFmtId="1" fontId="0" fillId="0" borderId="6" xfId="0" applyNumberForma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3" fillId="3" borderId="14" xfId="0" applyFont="1" applyFill="1" applyBorder="1"/>
    <xf numFmtId="0" fontId="3" fillId="3" borderId="15" xfId="0" applyFont="1" applyFill="1" applyBorder="1"/>
    <xf numFmtId="0" fontId="4" fillId="3" borderId="16" xfId="0" applyFont="1" applyFill="1" applyBorder="1"/>
    <xf numFmtId="0" fontId="5" fillId="3" borderId="16" xfId="0" applyFont="1" applyFill="1" applyBorder="1"/>
    <xf numFmtId="0" fontId="6" fillId="3" borderId="17" xfId="0" applyFont="1" applyFill="1" applyBorder="1"/>
    <xf numFmtId="0" fontId="3" fillId="3" borderId="17" xfId="0" applyFont="1" applyFill="1" applyBorder="1"/>
    <xf numFmtId="1" fontId="7" fillId="3" borderId="23" xfId="0" applyNumberFormat="1" applyFont="1" applyFill="1" applyBorder="1" applyAlignment="1">
      <alignment wrapText="1"/>
    </xf>
    <xf numFmtId="0" fontId="4" fillId="3" borderId="17" xfId="0" applyFont="1" applyFill="1" applyBorder="1"/>
    <xf numFmtId="1" fontId="7" fillId="3" borderId="24" xfId="0" applyNumberFormat="1" applyFont="1" applyFill="1" applyBorder="1" applyAlignment="1">
      <alignment wrapText="1"/>
    </xf>
    <xf numFmtId="0" fontId="0" fillId="0" borderId="17" xfId="0" applyBorder="1" applyAlignment="1">
      <alignment horizontal="right" wrapText="1"/>
    </xf>
    <xf numFmtId="9" fontId="0" fillId="0" borderId="17" xfId="2" applyFont="1" applyBorder="1"/>
    <xf numFmtId="165" fontId="0" fillId="0" borderId="17" xfId="1" applyNumberFormat="1" applyFont="1" applyBorder="1"/>
    <xf numFmtId="0" fontId="0" fillId="0" borderId="17" xfId="0" applyBorder="1"/>
    <xf numFmtId="1" fontId="0" fillId="2" borderId="5" xfId="0" applyNumberFormat="1" applyFill="1" applyBorder="1" applyAlignment="1">
      <alignment horizontal="right" wrapText="1"/>
    </xf>
    <xf numFmtId="0" fontId="5" fillId="3" borderId="17" xfId="0" applyFont="1" applyFill="1" applyBorder="1"/>
    <xf numFmtId="9" fontId="0" fillId="0" borderId="17" xfId="0" applyNumberFormat="1" applyBorder="1"/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9" fontId="0" fillId="0" borderId="17" xfId="0" applyNumberFormat="1" applyBorder="1" applyAlignment="1">
      <alignment wrapText="1"/>
    </xf>
    <xf numFmtId="1" fontId="0" fillId="0" borderId="9" xfId="0" applyNumberFormat="1" applyBorder="1"/>
    <xf numFmtId="1" fontId="7" fillId="3" borderId="22" xfId="0" applyNumberFormat="1" applyFont="1" applyFill="1" applyBorder="1" applyAlignment="1">
      <alignment wrapText="1"/>
    </xf>
    <xf numFmtId="0" fontId="0" fillId="0" borderId="13" xfId="0" applyBorder="1" applyAlignment="1"/>
    <xf numFmtId="0" fontId="0" fillId="0" borderId="3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3">
    <cellStyle name="Normal" xfId="0" builtinId="0"/>
    <cellStyle name="Percentagem" xfId="2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M27"/>
  <sheetViews>
    <sheetView tabSelected="1" topLeftCell="A7" zoomScaleNormal="100" zoomScalePageLayoutView="201" workbookViewId="0">
      <selection activeCell="M23" sqref="M23"/>
    </sheetView>
  </sheetViews>
  <sheetFormatPr defaultColWidth="11.42578125" defaultRowHeight="12.75" x14ac:dyDescent="0.2"/>
  <cols>
    <col min="1" max="1" width="16.28515625" customWidth="1"/>
    <col min="5" max="5" width="11.28515625" customWidth="1"/>
  </cols>
  <sheetData>
    <row r="11" spans="1:13" ht="13.5" thickBot="1" x14ac:dyDescent="0.25"/>
    <row r="12" spans="1:13" ht="39" thickBot="1" x14ac:dyDescent="0.25">
      <c r="A12" s="1" t="s">
        <v>0</v>
      </c>
      <c r="B12" s="2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H12" s="3" t="s">
        <v>7</v>
      </c>
      <c r="I12" s="3" t="s">
        <v>8</v>
      </c>
      <c r="J12" s="3" t="s">
        <v>9</v>
      </c>
      <c r="K12" s="4" t="s">
        <v>10</v>
      </c>
      <c r="L12" s="4" t="s">
        <v>11</v>
      </c>
      <c r="M12" s="5" t="s">
        <v>12</v>
      </c>
    </row>
    <row r="13" spans="1:13" x14ac:dyDescent="0.2">
      <c r="A13" s="6" t="s">
        <v>13</v>
      </c>
      <c r="B13" s="42" t="s">
        <v>14</v>
      </c>
      <c r="C13" s="20">
        <v>100</v>
      </c>
      <c r="D13" s="8">
        <v>0.79</v>
      </c>
      <c r="E13" s="9">
        <f>(D13*C13)</f>
        <v>79</v>
      </c>
      <c r="F13" s="7">
        <v>32</v>
      </c>
      <c r="G13" s="7">
        <v>3.1</v>
      </c>
      <c r="H13" s="10">
        <v>2.4</v>
      </c>
      <c r="I13" s="7">
        <v>0.4</v>
      </c>
      <c r="J13" s="11">
        <f>(E13*F13/100)</f>
        <v>25.28</v>
      </c>
      <c r="K13" s="12">
        <f>(E13*G13)/100</f>
        <v>2.4489999999999998</v>
      </c>
      <c r="L13" s="12">
        <f>(E13*H13)/100</f>
        <v>1.8959999999999999</v>
      </c>
      <c r="M13" s="13">
        <f>(E13*I13)/100</f>
        <v>0.316</v>
      </c>
    </row>
    <row r="14" spans="1:13" x14ac:dyDescent="0.2">
      <c r="A14" s="6" t="s">
        <v>15</v>
      </c>
      <c r="B14" s="43" t="s">
        <v>14</v>
      </c>
      <c r="C14" s="46">
        <v>50</v>
      </c>
      <c r="D14" s="15">
        <v>0.89</v>
      </c>
      <c r="E14" s="9">
        <f t="shared" ref="E14:E20" si="0">(D14*C14)</f>
        <v>44.5</v>
      </c>
      <c r="F14" s="14">
        <v>20</v>
      </c>
      <c r="G14" s="14">
        <v>3.1</v>
      </c>
      <c r="H14" s="14">
        <v>0.9</v>
      </c>
      <c r="I14" s="14">
        <v>0.2</v>
      </c>
      <c r="J14" s="11">
        <f t="shared" ref="J14:J20" si="1">(E14*F14/100)</f>
        <v>8.9</v>
      </c>
      <c r="K14" s="12">
        <f t="shared" ref="K14:K20" si="2">(E14*G14)/100</f>
        <v>1.3795000000000002</v>
      </c>
      <c r="L14" s="12">
        <f t="shared" ref="L14:L20" si="3">(E14*H14)/100</f>
        <v>0.40050000000000002</v>
      </c>
      <c r="M14" s="13">
        <f t="shared" ref="M14:M20" si="4">(E14*I14)/100</f>
        <v>8.900000000000001E-2</v>
      </c>
    </row>
    <row r="15" spans="1:13" x14ac:dyDescent="0.2">
      <c r="A15" s="6" t="s">
        <v>16</v>
      </c>
      <c r="B15" s="43" t="s">
        <v>14</v>
      </c>
      <c r="C15" s="46">
        <v>200</v>
      </c>
      <c r="D15" s="15">
        <v>0.87</v>
      </c>
      <c r="E15" s="9">
        <f t="shared" si="0"/>
        <v>174</v>
      </c>
      <c r="F15" s="14">
        <v>90</v>
      </c>
      <c r="G15" s="14">
        <v>19.2</v>
      </c>
      <c r="H15" s="14">
        <v>2.5</v>
      </c>
      <c r="I15" s="14">
        <v>0</v>
      </c>
      <c r="J15" s="11">
        <f t="shared" si="1"/>
        <v>156.6</v>
      </c>
      <c r="K15" s="12">
        <f t="shared" si="2"/>
        <v>33.407999999999994</v>
      </c>
      <c r="L15" s="12">
        <f t="shared" si="3"/>
        <v>4.3499999999999996</v>
      </c>
      <c r="M15" s="13">
        <f t="shared" si="4"/>
        <v>0</v>
      </c>
    </row>
    <row r="16" spans="1:13" x14ac:dyDescent="0.2">
      <c r="A16" s="6" t="s">
        <v>17</v>
      </c>
      <c r="B16" s="43" t="s">
        <v>14</v>
      </c>
      <c r="C16" s="46">
        <v>50</v>
      </c>
      <c r="D16" s="15">
        <v>0.98</v>
      </c>
      <c r="E16" s="9">
        <f t="shared" si="0"/>
        <v>49</v>
      </c>
      <c r="F16" s="14">
        <v>412</v>
      </c>
      <c r="G16" s="14">
        <v>0</v>
      </c>
      <c r="H16" s="14">
        <v>20.5</v>
      </c>
      <c r="I16" s="14">
        <v>36.700000000000003</v>
      </c>
      <c r="J16" s="11">
        <f t="shared" si="1"/>
        <v>201.88</v>
      </c>
      <c r="K16" s="12">
        <f t="shared" si="2"/>
        <v>0</v>
      </c>
      <c r="L16" s="12">
        <f t="shared" si="3"/>
        <v>10.045</v>
      </c>
      <c r="M16" s="13">
        <f t="shared" si="4"/>
        <v>17.983000000000001</v>
      </c>
    </row>
    <row r="17" spans="1:13" x14ac:dyDescent="0.2">
      <c r="A17" s="6" t="s">
        <v>18</v>
      </c>
      <c r="B17" s="43" t="s">
        <v>14</v>
      </c>
      <c r="C17" s="46">
        <v>50</v>
      </c>
      <c r="D17" s="15">
        <v>1</v>
      </c>
      <c r="E17" s="9">
        <f t="shared" si="0"/>
        <v>50</v>
      </c>
      <c r="F17" s="14">
        <v>188</v>
      </c>
      <c r="G17" s="14">
        <v>37.200000000000003</v>
      </c>
      <c r="H17" s="14">
        <v>5.3</v>
      </c>
      <c r="I17" s="14">
        <v>1.2</v>
      </c>
      <c r="J17" s="11">
        <f t="shared" si="1"/>
        <v>94</v>
      </c>
      <c r="K17" s="12">
        <f t="shared" si="2"/>
        <v>18.600000000000001</v>
      </c>
      <c r="L17" s="12">
        <f t="shared" si="3"/>
        <v>2.65</v>
      </c>
      <c r="M17" s="13">
        <f t="shared" si="4"/>
        <v>0.6</v>
      </c>
    </row>
    <row r="18" spans="1:13" x14ac:dyDescent="0.2">
      <c r="A18" s="6" t="s">
        <v>19</v>
      </c>
      <c r="B18" s="43" t="s">
        <v>14</v>
      </c>
      <c r="C18" s="14">
        <v>5</v>
      </c>
      <c r="D18" s="15">
        <v>0.75</v>
      </c>
      <c r="E18" s="9">
        <f t="shared" si="0"/>
        <v>3.75</v>
      </c>
      <c r="F18" s="16">
        <v>72</v>
      </c>
      <c r="G18" s="16">
        <v>11.3</v>
      </c>
      <c r="H18" s="16">
        <v>3.8</v>
      </c>
      <c r="I18" s="16">
        <v>0.6</v>
      </c>
      <c r="J18" s="11">
        <f t="shared" si="1"/>
        <v>2.7</v>
      </c>
      <c r="K18" s="12">
        <f t="shared" si="2"/>
        <v>0.42375000000000002</v>
      </c>
      <c r="L18" s="12">
        <f t="shared" si="3"/>
        <v>0.14249999999999999</v>
      </c>
      <c r="M18" s="13">
        <f t="shared" si="4"/>
        <v>2.2499999999999999E-2</v>
      </c>
    </row>
    <row r="19" spans="1:13" x14ac:dyDescent="0.2">
      <c r="A19" s="6" t="s">
        <v>20</v>
      </c>
      <c r="B19" s="43" t="s">
        <v>21</v>
      </c>
      <c r="C19" s="14">
        <v>7.5</v>
      </c>
      <c r="D19" s="15">
        <v>1</v>
      </c>
      <c r="E19" s="9">
        <f t="shared" si="0"/>
        <v>7.5</v>
      </c>
      <c r="F19" s="16">
        <v>899</v>
      </c>
      <c r="G19" s="16">
        <v>0</v>
      </c>
      <c r="H19" s="16">
        <v>0</v>
      </c>
      <c r="I19" s="16">
        <v>99.9</v>
      </c>
      <c r="J19" s="11">
        <f t="shared" si="1"/>
        <v>67.424999999999997</v>
      </c>
      <c r="K19" s="12">
        <f t="shared" si="2"/>
        <v>0</v>
      </c>
      <c r="L19" s="12">
        <f t="shared" si="3"/>
        <v>0</v>
      </c>
      <c r="M19" s="13">
        <f t="shared" si="4"/>
        <v>7.4924999999999997</v>
      </c>
    </row>
    <row r="20" spans="1:13" x14ac:dyDescent="0.2">
      <c r="A20" s="6" t="s">
        <v>22</v>
      </c>
      <c r="B20" s="43" t="s">
        <v>14</v>
      </c>
      <c r="C20" s="14">
        <v>5</v>
      </c>
      <c r="D20" s="15">
        <v>1</v>
      </c>
      <c r="E20" s="9">
        <f t="shared" si="0"/>
        <v>5</v>
      </c>
      <c r="F20" s="14">
        <v>0</v>
      </c>
      <c r="G20" s="14">
        <v>0</v>
      </c>
      <c r="H20" s="14">
        <v>0</v>
      </c>
      <c r="I20" s="14">
        <v>0</v>
      </c>
      <c r="J20" s="11">
        <f t="shared" si="1"/>
        <v>0</v>
      </c>
      <c r="K20" s="12">
        <f t="shared" si="2"/>
        <v>0</v>
      </c>
      <c r="L20" s="12">
        <f t="shared" si="3"/>
        <v>0</v>
      </c>
      <c r="M20" s="13">
        <f t="shared" si="4"/>
        <v>0</v>
      </c>
    </row>
    <row r="21" spans="1:13" x14ac:dyDescent="0.2">
      <c r="A21" s="48" t="s">
        <v>23</v>
      </c>
      <c r="B21" s="49"/>
      <c r="C21" s="49"/>
      <c r="D21" s="49"/>
      <c r="E21" s="49"/>
      <c r="F21" s="49"/>
      <c r="G21" s="49"/>
      <c r="H21" s="49"/>
      <c r="I21" s="49"/>
      <c r="J21" s="18">
        <f>SUM(J13:J20)</f>
        <v>556.78499999999997</v>
      </c>
      <c r="K21" s="18">
        <f>SUM(K13:K20)</f>
        <v>56.260249999999992</v>
      </c>
      <c r="L21" s="18">
        <f>SUM(L13:L20)</f>
        <v>19.483999999999995</v>
      </c>
      <c r="M21" s="19">
        <f>SUM(M13:M20)</f>
        <v>26.503000000000004</v>
      </c>
    </row>
    <row r="22" spans="1:13" ht="13.5" thickBot="1" x14ac:dyDescent="0.25">
      <c r="A22" s="48" t="s">
        <v>24</v>
      </c>
      <c r="B22" s="49"/>
      <c r="C22" s="49"/>
      <c r="D22" s="49"/>
      <c r="E22" s="49"/>
      <c r="F22" s="49"/>
      <c r="G22" s="49"/>
      <c r="H22" s="49"/>
      <c r="I22" s="49"/>
      <c r="J22" s="18">
        <f>J21/2</f>
        <v>278.39249999999998</v>
      </c>
      <c r="K22" s="18">
        <f>K21/2</f>
        <v>28.130124999999996</v>
      </c>
      <c r="L22" s="18">
        <f>L21/2</f>
        <v>9.7419999999999973</v>
      </c>
      <c r="M22" s="19">
        <f>M21/2</f>
        <v>13.251500000000002</v>
      </c>
    </row>
    <row r="27" spans="1:13" x14ac:dyDescent="0.2">
      <c r="D27">
        <v>1</v>
      </c>
    </row>
  </sheetData>
  <mergeCells count="4">
    <mergeCell ref="A21:B21"/>
    <mergeCell ref="C21:I21"/>
    <mergeCell ref="A22:B22"/>
    <mergeCell ref="C22:I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M23"/>
  <sheetViews>
    <sheetView zoomScaleNormal="100" zoomScalePageLayoutView="150" workbookViewId="0">
      <selection activeCell="M24" sqref="M24"/>
    </sheetView>
  </sheetViews>
  <sheetFormatPr defaultColWidth="11.42578125" defaultRowHeight="12.75" x14ac:dyDescent="0.2"/>
  <cols>
    <col min="1" max="1" width="16.7109375" customWidth="1"/>
  </cols>
  <sheetData>
    <row r="7" spans="1:13" ht="13.5" thickBot="1" x14ac:dyDescent="0.25"/>
    <row r="8" spans="1:13" ht="38.25" x14ac:dyDescent="0.2">
      <c r="A8" s="1" t="s">
        <v>0</v>
      </c>
      <c r="B8" s="2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4" t="s">
        <v>10</v>
      </c>
      <c r="L8" s="4" t="s">
        <v>11</v>
      </c>
      <c r="M8" s="5" t="s">
        <v>12</v>
      </c>
    </row>
    <row r="9" spans="1:13" x14ac:dyDescent="0.2">
      <c r="A9" s="24" t="s">
        <v>25</v>
      </c>
      <c r="B9" s="42" t="s">
        <v>14</v>
      </c>
      <c r="C9" s="20">
        <v>200</v>
      </c>
      <c r="D9" s="8">
        <v>0.53</v>
      </c>
      <c r="E9" s="9">
        <f>(D9*C9)</f>
        <v>106</v>
      </c>
      <c r="F9" s="7">
        <v>202</v>
      </c>
      <c r="G9" s="7">
        <v>0</v>
      </c>
      <c r="H9" s="10">
        <v>20.3</v>
      </c>
      <c r="I9" s="7">
        <v>13.4</v>
      </c>
      <c r="J9" s="11">
        <f>(E9*F9/100)</f>
        <v>214.12</v>
      </c>
      <c r="K9" s="12">
        <f>(E9*G9)/100</f>
        <v>0</v>
      </c>
      <c r="L9" s="12">
        <f>(E9*H9)/100</f>
        <v>21.518000000000001</v>
      </c>
      <c r="M9" s="13">
        <f>(E9*I9)/100</f>
        <v>14.204000000000001</v>
      </c>
    </row>
    <row r="10" spans="1:13" x14ac:dyDescent="0.2">
      <c r="A10" s="25" t="s">
        <v>26</v>
      </c>
      <c r="B10" s="43" t="s">
        <v>14</v>
      </c>
      <c r="C10" s="14">
        <v>5</v>
      </c>
      <c r="D10" s="15">
        <v>1</v>
      </c>
      <c r="E10" s="9">
        <f t="shared" ref="E10:E21" si="0">(D10*C10)</f>
        <v>5</v>
      </c>
      <c r="F10" s="14">
        <v>0</v>
      </c>
      <c r="G10" s="14">
        <v>0</v>
      </c>
      <c r="H10" s="14">
        <v>0</v>
      </c>
      <c r="I10" s="14">
        <v>0</v>
      </c>
      <c r="J10" s="11">
        <f t="shared" ref="J10:J21" si="1">(E10*F10/100)</f>
        <v>0</v>
      </c>
      <c r="K10" s="12">
        <f t="shared" ref="K10:K21" si="2">(E10*G10)/100</f>
        <v>0</v>
      </c>
      <c r="L10" s="12">
        <f t="shared" ref="L10:L21" si="3">(E10*H10)/100</f>
        <v>0</v>
      </c>
      <c r="M10" s="13">
        <f t="shared" ref="M10:M21" si="4">(E10*I10)/100</f>
        <v>0</v>
      </c>
    </row>
    <row r="11" spans="1:13" x14ac:dyDescent="0.2">
      <c r="A11" s="26" t="s">
        <v>27</v>
      </c>
      <c r="B11" s="43" t="s">
        <v>14</v>
      </c>
      <c r="C11" s="14">
        <v>25</v>
      </c>
      <c r="D11" s="15">
        <v>0.61</v>
      </c>
      <c r="E11" s="9">
        <f t="shared" si="0"/>
        <v>15.25</v>
      </c>
      <c r="F11" s="14">
        <v>31</v>
      </c>
      <c r="G11" s="14">
        <v>1.9</v>
      </c>
      <c r="H11" s="14">
        <v>0.5</v>
      </c>
      <c r="I11" s="14">
        <v>0.3</v>
      </c>
      <c r="J11" s="11">
        <f t="shared" si="1"/>
        <v>4.7275</v>
      </c>
      <c r="K11" s="12">
        <f t="shared" si="2"/>
        <v>0.28974999999999995</v>
      </c>
      <c r="L11" s="12">
        <f t="shared" si="3"/>
        <v>7.6249999999999998E-2</v>
      </c>
      <c r="M11" s="13">
        <f t="shared" si="4"/>
        <v>4.5749999999999999E-2</v>
      </c>
    </row>
    <row r="12" spans="1:13" x14ac:dyDescent="0.2">
      <c r="A12" s="26" t="s">
        <v>28</v>
      </c>
      <c r="B12" s="44" t="s">
        <v>21</v>
      </c>
      <c r="C12" s="16">
        <v>25</v>
      </c>
      <c r="D12" s="17">
        <v>1</v>
      </c>
      <c r="E12" s="9">
        <f t="shared" si="0"/>
        <v>25</v>
      </c>
      <c r="F12" s="16">
        <v>899</v>
      </c>
      <c r="G12" s="16">
        <v>0</v>
      </c>
      <c r="H12" s="16">
        <v>0</v>
      </c>
      <c r="I12" s="16">
        <v>99.9</v>
      </c>
      <c r="J12" s="11">
        <f t="shared" si="1"/>
        <v>224.75</v>
      </c>
      <c r="K12" s="12">
        <f t="shared" si="2"/>
        <v>0</v>
      </c>
      <c r="L12" s="12">
        <f t="shared" si="3"/>
        <v>0</v>
      </c>
      <c r="M12" s="13">
        <f t="shared" si="4"/>
        <v>24.975000000000001</v>
      </c>
    </row>
    <row r="13" spans="1:13" x14ac:dyDescent="0.2">
      <c r="A13" s="26" t="s">
        <v>29</v>
      </c>
      <c r="B13" s="44" t="s">
        <v>14</v>
      </c>
      <c r="C13" s="16">
        <v>100</v>
      </c>
      <c r="D13" s="17">
        <v>1</v>
      </c>
      <c r="E13" s="9">
        <f t="shared" si="0"/>
        <v>100</v>
      </c>
      <c r="F13" s="16">
        <v>354</v>
      </c>
      <c r="G13" s="16">
        <v>51.4</v>
      </c>
      <c r="H13" s="16">
        <v>19</v>
      </c>
      <c r="I13" s="16">
        <v>5</v>
      </c>
      <c r="J13" s="11">
        <f t="shared" si="1"/>
        <v>354</v>
      </c>
      <c r="K13" s="12">
        <f t="shared" si="2"/>
        <v>51.4</v>
      </c>
      <c r="L13" s="12">
        <f t="shared" si="3"/>
        <v>19</v>
      </c>
      <c r="M13" s="13">
        <f t="shared" si="4"/>
        <v>5</v>
      </c>
    </row>
    <row r="14" spans="1:13" x14ac:dyDescent="0.2">
      <c r="A14" s="27" t="s">
        <v>30</v>
      </c>
      <c r="B14" s="44" t="s">
        <v>14</v>
      </c>
      <c r="C14" s="16">
        <v>5</v>
      </c>
      <c r="D14" s="17">
        <v>1</v>
      </c>
      <c r="E14" s="9">
        <f t="shared" si="0"/>
        <v>5</v>
      </c>
      <c r="F14" s="16">
        <v>302</v>
      </c>
      <c r="G14" s="16">
        <v>44.5</v>
      </c>
      <c r="H14" s="16">
        <v>10.7</v>
      </c>
      <c r="I14" s="16">
        <v>3.3</v>
      </c>
      <c r="J14" s="11">
        <f t="shared" si="1"/>
        <v>15.1</v>
      </c>
      <c r="K14" s="12">
        <f t="shared" si="2"/>
        <v>2.2250000000000001</v>
      </c>
      <c r="L14" s="12">
        <f t="shared" si="3"/>
        <v>0.53500000000000003</v>
      </c>
      <c r="M14" s="13">
        <f t="shared" si="4"/>
        <v>0.16500000000000001</v>
      </c>
    </row>
    <row r="15" spans="1:13" x14ac:dyDescent="0.2">
      <c r="A15" s="27" t="s">
        <v>31</v>
      </c>
      <c r="B15" s="44" t="s">
        <v>14</v>
      </c>
      <c r="C15" s="16">
        <v>5</v>
      </c>
      <c r="D15" s="17">
        <v>1</v>
      </c>
      <c r="E15" s="9">
        <f t="shared" si="0"/>
        <v>5</v>
      </c>
      <c r="F15" s="16">
        <v>506</v>
      </c>
      <c r="G15" s="16">
        <v>28.5</v>
      </c>
      <c r="H15" s="16">
        <v>5.8</v>
      </c>
      <c r="I15" s="16">
        <v>36.299999999999997</v>
      </c>
      <c r="J15" s="11">
        <f t="shared" si="1"/>
        <v>25.3</v>
      </c>
      <c r="K15" s="12">
        <f t="shared" si="2"/>
        <v>1.425</v>
      </c>
      <c r="L15" s="12">
        <f t="shared" si="3"/>
        <v>0.28999999999999998</v>
      </c>
      <c r="M15" s="13">
        <f t="shared" si="4"/>
        <v>1.8149999999999999</v>
      </c>
    </row>
    <row r="16" spans="1:13" x14ac:dyDescent="0.2">
      <c r="A16" s="27" t="s">
        <v>32</v>
      </c>
      <c r="B16" s="44" t="s">
        <v>14</v>
      </c>
      <c r="C16" s="16">
        <v>5</v>
      </c>
      <c r="D16" s="17">
        <v>1</v>
      </c>
      <c r="E16" s="9">
        <f t="shared" si="0"/>
        <v>5</v>
      </c>
      <c r="F16" s="16">
        <v>20</v>
      </c>
      <c r="G16" s="16">
        <v>0.4</v>
      </c>
      <c r="H16" s="16">
        <v>3.1</v>
      </c>
      <c r="I16" s="16">
        <v>0</v>
      </c>
      <c r="J16" s="11">
        <f t="shared" si="1"/>
        <v>1</v>
      </c>
      <c r="K16" s="12">
        <f t="shared" si="2"/>
        <v>0.02</v>
      </c>
      <c r="L16" s="12">
        <f t="shared" si="3"/>
        <v>0.155</v>
      </c>
      <c r="M16" s="13">
        <f t="shared" si="4"/>
        <v>0</v>
      </c>
    </row>
    <row r="17" spans="1:13" x14ac:dyDescent="0.2">
      <c r="A17" s="27" t="s">
        <v>33</v>
      </c>
      <c r="B17" s="44" t="s">
        <v>14</v>
      </c>
      <c r="C17" s="16">
        <v>25</v>
      </c>
      <c r="D17" s="17">
        <v>0.82</v>
      </c>
      <c r="E17" s="9">
        <f t="shared" si="0"/>
        <v>20.5</v>
      </c>
      <c r="F17" s="16">
        <v>29</v>
      </c>
      <c r="G17" s="16">
        <v>4.8</v>
      </c>
      <c r="H17" s="16">
        <v>0.6</v>
      </c>
      <c r="I17" s="16">
        <v>0.1</v>
      </c>
      <c r="J17" s="11">
        <f t="shared" si="1"/>
        <v>5.9450000000000003</v>
      </c>
      <c r="K17" s="12">
        <f t="shared" si="2"/>
        <v>0.98399999999999987</v>
      </c>
      <c r="L17" s="12">
        <f t="shared" si="3"/>
        <v>0.12299999999999998</v>
      </c>
      <c r="M17" s="13">
        <f t="shared" si="4"/>
        <v>2.0500000000000004E-2</v>
      </c>
    </row>
    <row r="18" spans="1:13" x14ac:dyDescent="0.2">
      <c r="A18" s="27" t="s">
        <v>34</v>
      </c>
      <c r="B18" s="44" t="s">
        <v>14</v>
      </c>
      <c r="C18" s="16">
        <v>25</v>
      </c>
      <c r="D18" s="17">
        <v>0.79</v>
      </c>
      <c r="E18" s="9">
        <f t="shared" si="0"/>
        <v>19.75</v>
      </c>
      <c r="F18" s="16">
        <v>23</v>
      </c>
      <c r="G18" s="16">
        <v>2.7</v>
      </c>
      <c r="H18" s="16">
        <v>1.8</v>
      </c>
      <c r="I18" s="16">
        <v>0.2</v>
      </c>
      <c r="J18" s="11">
        <f t="shared" si="1"/>
        <v>4.5425000000000004</v>
      </c>
      <c r="K18" s="12">
        <f t="shared" si="2"/>
        <v>0.53325</v>
      </c>
      <c r="L18" s="12">
        <f t="shared" si="3"/>
        <v>0.35550000000000004</v>
      </c>
      <c r="M18" s="13">
        <f t="shared" si="4"/>
        <v>3.95E-2</v>
      </c>
    </row>
    <row r="19" spans="1:13" x14ac:dyDescent="0.2">
      <c r="A19" s="27" t="s">
        <v>35</v>
      </c>
      <c r="B19" s="44" t="s">
        <v>14</v>
      </c>
      <c r="C19" s="16">
        <v>25</v>
      </c>
      <c r="D19" s="17">
        <v>0.44</v>
      </c>
      <c r="E19" s="9">
        <f t="shared" si="0"/>
        <v>11</v>
      </c>
      <c r="F19" s="16">
        <v>22</v>
      </c>
      <c r="G19" s="16">
        <v>2.7</v>
      </c>
      <c r="H19" s="16">
        <v>2.1</v>
      </c>
      <c r="I19" s="16">
        <v>0</v>
      </c>
      <c r="J19" s="11">
        <f t="shared" si="1"/>
        <v>2.42</v>
      </c>
      <c r="K19" s="12">
        <f t="shared" si="2"/>
        <v>0.29700000000000004</v>
      </c>
      <c r="L19" s="12">
        <f t="shared" si="3"/>
        <v>0.23100000000000001</v>
      </c>
      <c r="M19" s="13">
        <f t="shared" si="4"/>
        <v>0</v>
      </c>
    </row>
    <row r="20" spans="1:13" x14ac:dyDescent="0.2">
      <c r="A20" s="27" t="s">
        <v>36</v>
      </c>
      <c r="B20" s="44" t="s">
        <v>14</v>
      </c>
      <c r="C20" s="16">
        <v>5</v>
      </c>
      <c r="D20" s="17">
        <v>0.75</v>
      </c>
      <c r="E20" s="9">
        <f t="shared" si="0"/>
        <v>3.75</v>
      </c>
      <c r="F20" s="16">
        <v>72</v>
      </c>
      <c r="G20" s="16">
        <v>11.3</v>
      </c>
      <c r="H20" s="16">
        <v>3.8</v>
      </c>
      <c r="I20" s="16">
        <v>0.6</v>
      </c>
      <c r="J20" s="11">
        <f t="shared" si="1"/>
        <v>2.7</v>
      </c>
      <c r="K20" s="12">
        <f t="shared" si="2"/>
        <v>0.42375000000000002</v>
      </c>
      <c r="L20" s="12">
        <f t="shared" si="3"/>
        <v>0.14249999999999999</v>
      </c>
      <c r="M20" s="13">
        <f t="shared" si="4"/>
        <v>2.2499999999999999E-2</v>
      </c>
    </row>
    <row r="21" spans="1:13" x14ac:dyDescent="0.2">
      <c r="A21" s="27" t="s">
        <v>37</v>
      </c>
      <c r="B21" s="44" t="s">
        <v>21</v>
      </c>
      <c r="C21" s="16">
        <v>25</v>
      </c>
      <c r="D21" s="17">
        <v>1</v>
      </c>
      <c r="E21" s="9">
        <f t="shared" si="0"/>
        <v>25</v>
      </c>
      <c r="F21" s="16">
        <v>306</v>
      </c>
      <c r="G21" s="16">
        <v>2.7</v>
      </c>
      <c r="H21" s="16">
        <v>1.9</v>
      </c>
      <c r="I21" s="16">
        <v>32</v>
      </c>
      <c r="J21" s="11">
        <f t="shared" si="1"/>
        <v>76.5</v>
      </c>
      <c r="K21" s="12">
        <f t="shared" si="2"/>
        <v>0.67500000000000004</v>
      </c>
      <c r="L21" s="12">
        <f t="shared" si="3"/>
        <v>0.47499999999999998</v>
      </c>
      <c r="M21" s="13">
        <f t="shared" si="4"/>
        <v>8</v>
      </c>
    </row>
    <row r="22" spans="1:13" x14ac:dyDescent="0.2">
      <c r="A22" s="48" t="s">
        <v>38</v>
      </c>
      <c r="B22" s="49"/>
      <c r="C22" s="49"/>
      <c r="D22" s="49"/>
      <c r="E22" s="49"/>
      <c r="F22" s="49"/>
      <c r="G22" s="49"/>
      <c r="H22" s="49"/>
      <c r="I22" s="49"/>
      <c r="J22" s="18">
        <f>SUM(J9:J21)</f>
        <v>931.10500000000002</v>
      </c>
      <c r="K22" s="18">
        <f>SUM(K9:K21)</f>
        <v>58.272749999999995</v>
      </c>
      <c r="L22" s="18">
        <f>SUM(L9:L21)</f>
        <v>42.901249999999997</v>
      </c>
      <c r="M22" s="19">
        <f>SUM(M9:M21)</f>
        <v>54.287249999999993</v>
      </c>
    </row>
    <row r="23" spans="1:13" x14ac:dyDescent="0.2">
      <c r="A23" s="48" t="s">
        <v>24</v>
      </c>
      <c r="B23" s="49"/>
      <c r="C23" s="49"/>
      <c r="D23" s="49"/>
      <c r="E23" s="49"/>
      <c r="F23" s="49"/>
      <c r="G23" s="49"/>
      <c r="H23" s="49"/>
      <c r="I23" s="49"/>
      <c r="J23" s="18">
        <f>J22/2</f>
        <v>465.55250000000001</v>
      </c>
      <c r="K23" s="18">
        <f>K22/2</f>
        <v>29.136374999999997</v>
      </c>
      <c r="L23" s="18">
        <f>L22/2</f>
        <v>21.450624999999999</v>
      </c>
      <c r="M23" s="19">
        <f>M22/2</f>
        <v>27.143624999999997</v>
      </c>
    </row>
  </sheetData>
  <mergeCells count="4">
    <mergeCell ref="A22:B22"/>
    <mergeCell ref="C22:I22"/>
    <mergeCell ref="A23:B23"/>
    <mergeCell ref="C23:I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M20"/>
  <sheetViews>
    <sheetView workbookViewId="0">
      <selection activeCell="J17" sqref="J17"/>
    </sheetView>
  </sheetViews>
  <sheetFormatPr defaultColWidth="11.42578125" defaultRowHeight="12.75" x14ac:dyDescent="0.2"/>
  <cols>
    <col min="1" max="1" width="19.42578125" bestFit="1" customWidth="1"/>
    <col min="4" max="4" width="12.140625" customWidth="1"/>
    <col min="5" max="5" width="13.42578125" customWidth="1"/>
  </cols>
  <sheetData>
    <row r="5" spans="1:13" ht="25.5" x14ac:dyDescent="0.2">
      <c r="A5" s="21" t="s">
        <v>0</v>
      </c>
      <c r="B5" s="22" t="s">
        <v>1</v>
      </c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3" t="s">
        <v>8</v>
      </c>
      <c r="J5" s="3" t="s">
        <v>9</v>
      </c>
      <c r="K5" s="4" t="s">
        <v>10</v>
      </c>
      <c r="L5" s="4" t="s">
        <v>11</v>
      </c>
      <c r="M5" s="5" t="s">
        <v>12</v>
      </c>
    </row>
    <row r="6" spans="1:13" x14ac:dyDescent="0.2">
      <c r="A6" s="28" t="s">
        <v>39</v>
      </c>
      <c r="B6" s="41" t="s">
        <v>14</v>
      </c>
      <c r="C6" s="47">
        <v>500</v>
      </c>
      <c r="D6" s="45">
        <v>1</v>
      </c>
      <c r="E6" s="40">
        <f>(D6*C6)</f>
        <v>500</v>
      </c>
      <c r="F6" s="40">
        <v>397</v>
      </c>
      <c r="G6" s="40">
        <v>99.3</v>
      </c>
      <c r="H6" s="40">
        <v>0</v>
      </c>
      <c r="I6" s="40">
        <v>0</v>
      </c>
      <c r="J6" s="37">
        <f>(E6*F6/100)</f>
        <v>1985</v>
      </c>
      <c r="K6" s="12">
        <f>(E6*G6)/100</f>
        <v>496.5</v>
      </c>
      <c r="L6" s="12">
        <f>(E6*H6)/100</f>
        <v>0</v>
      </c>
      <c r="M6" s="13">
        <f>(E6*I6)/100</f>
        <v>0</v>
      </c>
    </row>
    <row r="7" spans="1:13" x14ac:dyDescent="0.2">
      <c r="A7" s="29" t="s">
        <v>40</v>
      </c>
      <c r="B7" s="41" t="s">
        <v>1</v>
      </c>
      <c r="C7" s="30">
        <v>3</v>
      </c>
      <c r="D7" s="45">
        <v>1</v>
      </c>
      <c r="E7" s="40">
        <f>C7*33.4</f>
        <v>100.19999999999999</v>
      </c>
      <c r="F7" s="40">
        <v>47</v>
      </c>
      <c r="G7" s="40">
        <v>0</v>
      </c>
      <c r="H7" s="40">
        <v>11</v>
      </c>
      <c r="I7" s="40">
        <v>0.3</v>
      </c>
      <c r="J7" s="37">
        <f t="shared" ref="J7:J9" si="0">(E7*F7/100)</f>
        <v>47.093999999999994</v>
      </c>
      <c r="K7" s="12">
        <f t="shared" ref="K7:K9" si="1">(E7*G7)/100</f>
        <v>0</v>
      </c>
      <c r="L7" s="12">
        <f t="shared" ref="L7:L9" si="2">(E7*H7)/100</f>
        <v>11.021999999999998</v>
      </c>
      <c r="M7" s="13">
        <f t="shared" ref="M7:M9" si="3">(E7*I7)/100</f>
        <v>0.30059999999999998</v>
      </c>
    </row>
    <row r="8" spans="1:13" x14ac:dyDescent="0.2">
      <c r="A8" s="31" t="s">
        <v>41</v>
      </c>
      <c r="B8" s="41" t="s">
        <v>1</v>
      </c>
      <c r="C8" s="32">
        <v>9</v>
      </c>
      <c r="D8" s="45">
        <v>1</v>
      </c>
      <c r="E8" s="40">
        <f>C8*18</f>
        <v>162</v>
      </c>
      <c r="F8" s="40">
        <v>342</v>
      </c>
      <c r="G8" s="40">
        <v>0</v>
      </c>
      <c r="H8" s="40">
        <v>16</v>
      </c>
      <c r="I8" s="40">
        <v>30.9</v>
      </c>
      <c r="J8" s="37">
        <f t="shared" si="0"/>
        <v>554.04</v>
      </c>
      <c r="K8" s="12">
        <f t="shared" si="1"/>
        <v>0</v>
      </c>
      <c r="L8" s="12">
        <f t="shared" si="2"/>
        <v>25.92</v>
      </c>
      <c r="M8" s="13">
        <f t="shared" si="3"/>
        <v>50.058</v>
      </c>
    </row>
    <row r="9" spans="1:13" x14ac:dyDescent="0.2">
      <c r="A9" s="31" t="s">
        <v>42</v>
      </c>
      <c r="B9" s="41" t="s">
        <v>14</v>
      </c>
      <c r="C9" s="32">
        <v>250</v>
      </c>
      <c r="D9" s="34">
        <v>1</v>
      </c>
      <c r="E9" s="35">
        <f>(D9*C9)</f>
        <v>250</v>
      </c>
      <c r="F9" s="33">
        <v>643</v>
      </c>
      <c r="G9" s="33">
        <v>7.2</v>
      </c>
      <c r="H9" s="36">
        <v>21.6</v>
      </c>
      <c r="I9" s="33">
        <v>56</v>
      </c>
      <c r="J9" s="37">
        <f t="shared" si="0"/>
        <v>1607.5</v>
      </c>
      <c r="K9" s="12">
        <f t="shared" si="1"/>
        <v>18</v>
      </c>
      <c r="L9" s="12">
        <f t="shared" si="2"/>
        <v>54</v>
      </c>
      <c r="M9" s="13">
        <f t="shared" si="3"/>
        <v>140</v>
      </c>
    </row>
    <row r="10" spans="1:13" x14ac:dyDescent="0.2">
      <c r="A10" s="38" t="s">
        <v>43</v>
      </c>
      <c r="B10" s="41" t="s">
        <v>14</v>
      </c>
      <c r="C10" s="32">
        <v>60</v>
      </c>
      <c r="D10" s="34">
        <v>1</v>
      </c>
      <c r="E10" s="35">
        <f t="shared" ref="E10:E15" si="4">(D10*C10)</f>
        <v>60</v>
      </c>
      <c r="F10" s="33">
        <v>344</v>
      </c>
      <c r="G10" s="33">
        <v>74.3</v>
      </c>
      <c r="H10" s="36">
        <v>7.8</v>
      </c>
      <c r="I10" s="33">
        <v>1.1000000000000001</v>
      </c>
      <c r="J10" s="37">
        <f t="shared" ref="J10:J15" si="5">(E10*F10/100)</f>
        <v>206.4</v>
      </c>
      <c r="K10" s="12">
        <f t="shared" ref="K10:K15" si="6">(E10*G10)/100</f>
        <v>44.58</v>
      </c>
      <c r="L10" s="12">
        <f t="shared" ref="L10:L15" si="7">(E10*H10)/100</f>
        <v>4.68</v>
      </c>
      <c r="M10" s="13">
        <f t="shared" ref="M10:M15" si="8">(E10*I10)/100</f>
        <v>0.66</v>
      </c>
    </row>
    <row r="11" spans="1:13" x14ac:dyDescent="0.2">
      <c r="A11" s="38" t="s">
        <v>44</v>
      </c>
      <c r="B11" s="41" t="s">
        <v>21</v>
      </c>
      <c r="C11" s="32">
        <v>250</v>
      </c>
      <c r="D11" s="34">
        <v>1</v>
      </c>
      <c r="E11" s="35">
        <f t="shared" si="4"/>
        <v>250</v>
      </c>
      <c r="F11" s="33">
        <v>0</v>
      </c>
      <c r="G11" s="33">
        <v>0</v>
      </c>
      <c r="H11" s="36">
        <v>0</v>
      </c>
      <c r="I11" s="33">
        <v>0</v>
      </c>
      <c r="J11" s="37">
        <f t="shared" si="5"/>
        <v>0</v>
      </c>
      <c r="K11" s="12">
        <f t="shared" si="6"/>
        <v>0</v>
      </c>
      <c r="L11" s="12">
        <f t="shared" si="7"/>
        <v>0</v>
      </c>
      <c r="M11" s="13">
        <f t="shared" si="8"/>
        <v>0</v>
      </c>
    </row>
    <row r="12" spans="1:13" x14ac:dyDescent="0.2">
      <c r="A12" s="38" t="s">
        <v>45</v>
      </c>
      <c r="B12" s="41" t="s">
        <v>14</v>
      </c>
      <c r="C12" s="32">
        <v>50</v>
      </c>
      <c r="D12" s="39">
        <v>1</v>
      </c>
      <c r="E12" s="35">
        <f t="shared" si="4"/>
        <v>50</v>
      </c>
      <c r="F12" s="36">
        <v>739</v>
      </c>
      <c r="G12" s="36">
        <v>0.7</v>
      </c>
      <c r="H12" s="36">
        <v>0.1</v>
      </c>
      <c r="I12" s="36">
        <v>81.8</v>
      </c>
      <c r="J12" s="37">
        <f t="shared" si="5"/>
        <v>369.5</v>
      </c>
      <c r="K12" s="12">
        <f t="shared" si="6"/>
        <v>0.35</v>
      </c>
      <c r="L12" s="12">
        <f t="shared" si="7"/>
        <v>0.05</v>
      </c>
      <c r="M12" s="13">
        <f t="shared" si="8"/>
        <v>40.9</v>
      </c>
    </row>
    <row r="13" spans="1:13" x14ac:dyDescent="0.2">
      <c r="A13" s="38" t="s">
        <v>46</v>
      </c>
      <c r="B13" s="41" t="s">
        <v>14</v>
      </c>
      <c r="C13" s="32">
        <v>5</v>
      </c>
      <c r="D13" s="39">
        <v>0.95</v>
      </c>
      <c r="E13" s="35">
        <f t="shared" si="4"/>
        <v>4.75</v>
      </c>
      <c r="F13" s="36">
        <v>49</v>
      </c>
      <c r="G13" s="36">
        <v>5.0999999999999996</v>
      </c>
      <c r="H13" s="36">
        <v>0.9</v>
      </c>
      <c r="I13" s="36">
        <v>0.6</v>
      </c>
      <c r="J13" s="37">
        <f t="shared" si="5"/>
        <v>2.3275000000000001</v>
      </c>
      <c r="K13" s="12">
        <f t="shared" si="6"/>
        <v>0.24224999999999997</v>
      </c>
      <c r="L13" s="12">
        <f t="shared" si="7"/>
        <v>4.2750000000000003E-2</v>
      </c>
      <c r="M13" s="13">
        <f t="shared" si="8"/>
        <v>2.8500000000000001E-2</v>
      </c>
    </row>
    <row r="14" spans="1:13" x14ac:dyDescent="0.2">
      <c r="A14" s="38" t="s">
        <v>47</v>
      </c>
      <c r="B14" s="41" t="s">
        <v>14</v>
      </c>
      <c r="C14" s="32">
        <v>5</v>
      </c>
      <c r="D14" s="39">
        <v>1</v>
      </c>
      <c r="E14" s="35">
        <f t="shared" si="4"/>
        <v>5</v>
      </c>
      <c r="F14" s="36">
        <v>52</v>
      </c>
      <c r="G14" s="36">
        <v>5</v>
      </c>
      <c r="H14" s="36">
        <v>1.1000000000000001</v>
      </c>
      <c r="I14" s="36">
        <v>0.5</v>
      </c>
      <c r="J14" s="37">
        <f t="shared" si="5"/>
        <v>2.6</v>
      </c>
      <c r="K14" s="12">
        <f t="shared" si="6"/>
        <v>0.25</v>
      </c>
      <c r="L14" s="12">
        <f t="shared" si="7"/>
        <v>5.5E-2</v>
      </c>
      <c r="M14" s="13">
        <f t="shared" si="8"/>
        <v>2.5000000000000001E-2</v>
      </c>
    </row>
    <row r="15" spans="1:13" x14ac:dyDescent="0.2">
      <c r="A15" s="38" t="s">
        <v>48</v>
      </c>
      <c r="B15" s="41" t="s">
        <v>14</v>
      </c>
      <c r="C15" s="32">
        <v>2</v>
      </c>
      <c r="D15" s="39">
        <v>1</v>
      </c>
      <c r="E15" s="35">
        <f t="shared" si="4"/>
        <v>2</v>
      </c>
      <c r="F15" s="40">
        <f>(E15*D15)</f>
        <v>2</v>
      </c>
      <c r="G15" s="40">
        <v>397</v>
      </c>
      <c r="H15" s="40">
        <v>99.3</v>
      </c>
      <c r="I15" s="40">
        <v>0</v>
      </c>
      <c r="J15" s="37">
        <f t="shared" si="5"/>
        <v>0.04</v>
      </c>
      <c r="K15" s="12">
        <f t="shared" si="6"/>
        <v>7.94</v>
      </c>
      <c r="L15" s="12">
        <f t="shared" si="7"/>
        <v>1.986</v>
      </c>
      <c r="M15" s="13">
        <f t="shared" si="8"/>
        <v>0</v>
      </c>
    </row>
    <row r="16" spans="1:13" x14ac:dyDescent="0.2">
      <c r="A16" s="50" t="s">
        <v>49</v>
      </c>
      <c r="B16" s="51"/>
      <c r="C16" s="51"/>
      <c r="D16" s="51"/>
      <c r="E16" s="51"/>
      <c r="F16" s="51"/>
      <c r="G16" s="51"/>
      <c r="H16" s="51"/>
      <c r="I16" s="51"/>
      <c r="J16" s="18">
        <f>SUM(J9:J15)</f>
        <v>2188.3674999999998</v>
      </c>
      <c r="K16" s="18">
        <f>SUM(K9:K15)</f>
        <v>71.362250000000003</v>
      </c>
      <c r="L16" s="18">
        <f>SUM(L9:L15)</f>
        <v>60.813749999999992</v>
      </c>
      <c r="M16" s="19">
        <f>SUM(M9:M15)</f>
        <v>181.61350000000002</v>
      </c>
    </row>
    <row r="17" spans="1:13" x14ac:dyDescent="0.2">
      <c r="A17" s="48" t="s">
        <v>24</v>
      </c>
      <c r="B17" s="49"/>
      <c r="C17" s="49"/>
      <c r="D17" s="49"/>
      <c r="E17" s="49"/>
      <c r="F17" s="49"/>
      <c r="G17" s="49"/>
      <c r="H17" s="49"/>
      <c r="I17" s="49"/>
      <c r="J17" s="18">
        <f>J16/8</f>
        <v>273.54593749999998</v>
      </c>
      <c r="K17" s="18">
        <f>K16/8</f>
        <v>8.9202812500000004</v>
      </c>
      <c r="L17" s="18">
        <f>L16/8</f>
        <v>7.601718749999999</v>
      </c>
      <c r="M17" s="19">
        <f>M16/8</f>
        <v>22.701687500000002</v>
      </c>
    </row>
    <row r="19" spans="1:13" x14ac:dyDescent="0.2">
      <c r="A19" t="s">
        <v>50</v>
      </c>
    </row>
    <row r="20" spans="1:13" x14ac:dyDescent="0.2">
      <c r="A20" t="s">
        <v>51</v>
      </c>
    </row>
  </sheetData>
  <mergeCells count="4">
    <mergeCell ref="A16:B16"/>
    <mergeCell ref="C16:I16"/>
    <mergeCell ref="A17:B17"/>
    <mergeCell ref="C17:I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Entrada</vt:lpstr>
      <vt:lpstr>Prato Principal</vt:lpstr>
      <vt:lpstr>Sobremesa</vt:lpstr>
    </vt:vector>
  </TitlesOfParts>
  <Manager/>
  <Company>ESEIG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</dc:creator>
  <cp:keywords/>
  <dc:description/>
  <cp:lastModifiedBy>Isa Brandao</cp:lastModifiedBy>
  <cp:revision/>
  <dcterms:created xsi:type="dcterms:W3CDTF">2010-04-26T11:29:34Z</dcterms:created>
  <dcterms:modified xsi:type="dcterms:W3CDTF">2022-02-08T00:46:28Z</dcterms:modified>
  <cp:category/>
  <cp:contentStatus/>
</cp:coreProperties>
</file>